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35" windowWidth="8775" windowHeight="6525" activeTab="0"/>
  </bookViews>
  <sheets>
    <sheet name="ВЦП " sheetId="1" r:id="rId1"/>
  </sheets>
  <definedNames/>
  <calcPr fullCalcOnLoad="1"/>
</workbook>
</file>

<file path=xl/sharedStrings.xml><?xml version="1.0" encoding="utf-8"?>
<sst xmlns="http://schemas.openxmlformats.org/spreadsheetml/2006/main" count="134" uniqueCount="39">
  <si>
    <t>в том числе:</t>
  </si>
  <si>
    <t>Федеральный бюджет</t>
  </si>
  <si>
    <t>Внебюджетные источники</t>
  </si>
  <si>
    <t>из них:</t>
  </si>
  <si>
    <t>Прочие нужды – всего</t>
  </si>
  <si>
    <t>Бюджеты субъектов РФ и</t>
  </si>
  <si>
    <t>местные бюджеты</t>
  </si>
  <si>
    <t>Инвестиции-всего</t>
  </si>
  <si>
    <t>НИОКР-всего</t>
  </si>
  <si>
    <t>Объем ассигнований-всего</t>
  </si>
  <si>
    <t>(тыс. рублей в текущих ценах)</t>
  </si>
  <si>
    <t>приложение</t>
  </si>
  <si>
    <t>Источники и направления расходов</t>
  </si>
  <si>
    <t xml:space="preserve">Кратко отражается  информация о проведенных (с указанием сумм) и не проведенных (с указанием причин) мероприятиях за отчетный квартал  </t>
  </si>
  <si>
    <t>Министерство труда и социального развития Республики Алтай</t>
  </si>
  <si>
    <t>№ п/п</t>
  </si>
  <si>
    <t>ВЦП "О мерах по улучшению социального обслуживания населения в Республике Алтай на 2010-2012 гг."</t>
  </si>
  <si>
    <t>ВЦП "Повышение эффективности комплексной реабилитации детей и подростков с ограниченными возможностями 2010-2012 гг."</t>
  </si>
  <si>
    <t>ВЦП "О мерах по улучшению социальной реабилитации несовершеннолетних, оказавшихся в трудной жизненной ситуации 2010-2012 гг."</t>
  </si>
  <si>
    <t>ВЦП "Повышение эффективности социально-реабилитационного обслуживания граждан пожилого возраста и инвалидов, страдающих психическими хроническими заболеваниями, детей-инвалидов с отклонениями в умственном развитии 2010-2012 гг."</t>
  </si>
  <si>
    <t>Объем ассигнований - 
всего</t>
  </si>
  <si>
    <t>ПРОФИНАНСИРОВАНО 
нарастающим итогом на конец отчетного периода</t>
  </si>
  <si>
    <t>всего</t>
  </si>
  <si>
    <t>в том числе</t>
  </si>
  <si>
    <t>ОСВОЕНО 
нарастающим итогом на конец отчетного периода</t>
  </si>
  <si>
    <t>в % к финанси-рованию (гр.10/гр.4)х100</t>
  </si>
  <si>
    <t>в % к лимиту (гр.4/гр.3)х100</t>
  </si>
  <si>
    <t>за 1 квартал 2012</t>
  </si>
  <si>
    <t>за 2 квартал 2012</t>
  </si>
  <si>
    <t>за 3 квартал 2012</t>
  </si>
  <si>
    <t>за 4 квартал 2012</t>
  </si>
  <si>
    <t>(по состоянию на 01.07.2012)</t>
  </si>
  <si>
    <t>О ХОДЕ РЕАЛИЗАЦИИ ФЕДЕРАЛЬНЫХ ЦЕЛЕВЫХ ПРОГРАММ НА ТЕРРИТОРИИ РЕСПУБЛИКИ АЛТАЙ В 2012ГОДУ</t>
  </si>
  <si>
    <t>Комплексная реабилитация несовершеннолетних, оказавшихся в трудной жизненной ситуации в условиях стационара и СВГ, обеспечивающие реализацию осн. направлений деят-ти ГУ.  З/п 5773,1т.р., начисления на з/п -1707,0т.р., комм-е услуги - 526,4т.р., аренда помещения-110,0 т.р.,услуги по сод-ю им-ва -76,5т.р.,  продукты пит-я, мягкий инвентарь, спецодежда, ГСМ, и др. -1084,9т.р. , услуги связи-55,0т.р., прочие-226,3т.р; налог на имущество, транспортный налог - 22,6 тыс. руб.,  выплаты педагогическим работникам, суточные  - 20,0тыс. руб., компенсация за продукты питания воспитателям СВГ-666,7т.р,увеличение стоимости осн.средств-3,0 т.р.</t>
  </si>
  <si>
    <t>Детские путевки в санаторно-оздор.учреж. - 20531,85 тыс. руб., транс.услуги-335,65 тыс.руб. РЦП адаптация 158 тыс.руб., проч.усл.- 391,28тыс.руб; РЦП защита прочие услуги-186,54 тыс.руб.РЦП инвалиды приобретение осн.средств - 210 тыс.руб. ГРАНТ - З/плата - 23,45 тыс. руб.,  нач-я на ОТ -7,08 тыс. руб., суточные - 3,5 тыс.руб., проч. усл. - 116,87тыс. руб., увелич. стоимости мат. запасов -21,46тыс. руб.;     Гос.задание З/плата - 6 598,83 тыс. руб.,  нач-я на ОТ - 1 940,38 тыс. руб., усл. связи - 202,63  тыс. руб. , суточные - 7,7 тыс.руб., коммунальные услуги - 1 480,5 тыс. руб., транспортные услуги - 25,26 тыс. руб., содержание им-ва - 3674,5 тыс. руб., проч. усл.  "Парус", "Консультант",(договоры г-п хар-ра) - 532,56 тыс. руб., мероприятия, налоги - 31,00 тыс.руб., увелич. стоимости осн. средств - 649,04 тыс. руб. , увелич. стоимости мат. запасов - (ГСМ, з/части) -573,79тыс. руб.; Внебюджетные средства: оказание платных услуг - служба "Социальное такси", выпуск методической продукции (брошюр, буклетов), услуги парикмахерской, услуги по предоставлению помещения - 2751,7тыс. руб.парикмахерской, услуги по предоставлению помещения - 1829,52 тыс. руб.</t>
  </si>
  <si>
    <t xml:space="preserve">Комплексные и отдельные виды реабилитации детей и подростков с огр. возможностями, обеспечивающие реализацию осн. направлений деят-ти БУ.  З/п 12186,00 тыс.руб., прочие выплаты (суточные) - 0,80 тыс. руб., начисления на з/п - 3619,5 тыс. руб., услуги связи - 58,38 тыс. руб., транспортные услуги - 1,70 тыс.руб., коммунальные услуги - 1122,54 тыс. руб., услуги по содержанию имущества - 493,36 тыс. руб., прочие услуги - 970,98 тыс. руб., налоги и сборы - 90,89 тыс. руб., увеличение стоимости материальных запасов - 724,85 тыс. руб.                                                         Поступления от приносящей доход деятельности - 1381,36 тыс. руб., в том числе поступления от оказания услуг на платной основе - 323,33 тыс. руб., поступления от иной приносящей доход деятельности (аренда нежилых помещений) - 1058,13 тыс. руб.                                                                                        РЦП "Соц-поддержка инвалидов" 955,55 тыс. руб. </t>
  </si>
  <si>
    <t>Предоставление условий и социальных услуг гражданам пожилого возраста и инвалидам, детям с ограниченными умственными возможностями в условиях стационара, обеспечивающие реализацию осн. направлений деят-ти БУ.  З/п 20839,2т.р., начисления на з/п -6639,3 т.р.,Служебные командировки-4,4 т.р услуги связи - 132,9 т.р.,транспортные услуги - 92,2 т.р.,коммунальные услуги - 4551,2т.р., услуги по содержанию им-ва -571,2т.р.,прочие - 1432,3т.р.,налоги - 229,3 т.р.; увеличение стоимости основных средств - 506,6т.р., продукты питания, мягкий инвентарь, спецодежда, ГСМ, и др. -1740,3 т.р.   Внебюджетные итсочники: возврат пенсии 75% - 80,8 тыс. руб., Продукты питания, мягкий инвентарь -12043,2т.р., текущий ремонт - 1411,3т.р.</t>
  </si>
  <si>
    <t>Фактически предусмот-рено  
на 2012 год 
(лимит)</t>
  </si>
  <si>
    <t>ИНФОРМАЦИЯ О ХОДЕ РЕАЛИЗАЦИИ ВЕДОМСТВЕННЫХ ЦЕЛЕВЫХ ПРОГРАММ МИНИСТЕРСТВА ПО СОСТОЯНИЮ НА 01.01.2013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</si>
</sst>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left" vertical="top" wrapText="1"/>
      <protection/>
    </xf>
    <xf numFmtId="4" fontId="3" fillId="33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2" fillId="34" borderId="10" xfId="0" applyNumberFormat="1" applyFont="1" applyFill="1" applyBorder="1" applyAlignment="1" applyProtection="1">
      <alignment horizontal="left" vertical="top" wrapText="1"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5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 applyProtection="1">
      <alignment horizontal="left" vertical="top" wrapText="1"/>
      <protection/>
    </xf>
    <xf numFmtId="4" fontId="3" fillId="37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4" fontId="10" fillId="36" borderId="11" xfId="0" applyNumberFormat="1" applyFont="1" applyFill="1" applyBorder="1" applyAlignment="1" applyProtection="1">
      <alignment horizontal="left" vertical="center" wrapText="1"/>
      <protection locked="0"/>
    </xf>
    <xf numFmtId="4" fontId="11" fillId="36" borderId="12" xfId="0" applyNumberFormat="1" applyFont="1" applyFill="1" applyBorder="1" applyAlignment="1" applyProtection="1">
      <alignment horizontal="left" vertical="center" wrapText="1"/>
      <protection locked="0"/>
    </xf>
    <xf numFmtId="4" fontId="11" fillId="36" borderId="1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" fontId="10" fillId="36" borderId="11" xfId="0" applyNumberFormat="1" applyFont="1" applyFill="1" applyBorder="1" applyAlignment="1" applyProtection="1">
      <alignment horizontal="left" vertical="center" wrapText="1"/>
      <protection locked="0"/>
    </xf>
    <xf numFmtId="4" fontId="11" fillId="36" borderId="12" xfId="0" applyNumberFormat="1" applyFont="1" applyFill="1" applyBorder="1" applyAlignment="1" applyProtection="1">
      <alignment horizontal="left" vertical="center" wrapText="1"/>
      <protection locked="0"/>
    </xf>
    <xf numFmtId="4" fontId="11" fillId="36" borderId="13" xfId="0" applyNumberFormat="1" applyFont="1" applyFill="1" applyBorder="1" applyAlignment="1" applyProtection="1">
      <alignment horizontal="left" vertical="center" wrapText="1"/>
      <protection locked="0"/>
    </xf>
    <xf numFmtId="4" fontId="3" fillId="38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vertical="center"/>
      <protection locked="0"/>
    </xf>
    <xf numFmtId="0" fontId="4" fillId="35" borderId="13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36" borderId="11" xfId="0" applyFont="1" applyFill="1" applyBorder="1" applyAlignment="1" applyProtection="1">
      <alignment horizontal="left" vertical="center" wrapText="1"/>
      <protection locked="0"/>
    </xf>
    <xf numFmtId="0" fontId="11" fillId="36" borderId="12" xfId="0" applyFont="1" applyFill="1" applyBorder="1" applyAlignment="1" applyProtection="1">
      <alignment horizontal="left" vertical="center" wrapText="1"/>
      <protection locked="0"/>
    </xf>
    <xf numFmtId="0" fontId="11" fillId="36" borderId="13" xfId="0" applyFont="1" applyFill="1" applyBorder="1" applyAlignment="1" applyProtection="1">
      <alignment horizontal="left" vertical="center" wrapText="1"/>
      <protection locked="0"/>
    </xf>
    <xf numFmtId="4" fontId="3" fillId="38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X115"/>
  <sheetViews>
    <sheetView tabSelected="1" view="pageBreakPreview" zoomScale="96" zoomScaleNormal="75" zoomScaleSheetLayoutView="96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9" sqref="K29"/>
    </sheetView>
  </sheetViews>
  <sheetFormatPr defaultColWidth="9.00390625" defaultRowHeight="12.75" outlineLevelCol="1"/>
  <cols>
    <col min="1" max="1" width="4.75390625" style="1" customWidth="1"/>
    <col min="2" max="2" width="28.125" style="1" customWidth="1"/>
    <col min="3" max="3" width="13.625" style="1" customWidth="1"/>
    <col min="4" max="4" width="11.875" style="1" customWidth="1" outlineLevel="1"/>
    <col min="5" max="6" width="10.875" style="1" customWidth="1" outlineLevel="1"/>
    <col min="7" max="7" width="10.875" style="1" customWidth="1"/>
    <col min="8" max="8" width="10.875" style="1" customWidth="1" outlineLevel="1"/>
    <col min="9" max="10" width="12.625" style="1" customWidth="1" outlineLevel="1"/>
    <col min="11" max="12" width="11.125" style="1" customWidth="1" outlineLevel="1"/>
    <col min="13" max="13" width="11.125" style="1" customWidth="1"/>
    <col min="14" max="14" width="11.125" style="1" customWidth="1" outlineLevel="1"/>
    <col min="15" max="15" width="12.75390625" style="1" customWidth="1" outlineLevel="1"/>
    <col min="16" max="16" width="41.75390625" style="1" customWidth="1" outlineLevel="1"/>
    <col min="17" max="16384" width="9.125" style="1" customWidth="1"/>
  </cols>
  <sheetData>
    <row r="1" ht="16.5" customHeight="1">
      <c r="P1" s="2" t="s">
        <v>11</v>
      </c>
    </row>
    <row r="2" spans="2:16" s="3" customFormat="1" ht="12.75" customHeight="1">
      <c r="B2" s="55" t="s">
        <v>38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</row>
    <row r="3" spans="2:16" s="3" customFormat="1" ht="12" customHeight="1" hidden="1">
      <c r="B3" s="55" t="s">
        <v>32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57"/>
    </row>
    <row r="4" spans="2:16" ht="12" customHeight="1" hidden="1">
      <c r="B4" s="58" t="s">
        <v>31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60"/>
    </row>
    <row r="5" ht="18.75" customHeight="1" hidden="1">
      <c r="P5" s="4" t="s">
        <v>10</v>
      </c>
    </row>
    <row r="6" spans="1:16" s="11" customFormat="1" ht="20.25" customHeight="1" hidden="1">
      <c r="A6" s="34" t="s">
        <v>15</v>
      </c>
      <c r="B6" s="61" t="s">
        <v>12</v>
      </c>
      <c r="C6" s="61" t="s">
        <v>37</v>
      </c>
      <c r="D6" s="68" t="s">
        <v>21</v>
      </c>
      <c r="E6" s="69"/>
      <c r="F6" s="69"/>
      <c r="G6" s="69"/>
      <c r="H6" s="69"/>
      <c r="I6" s="70"/>
      <c r="J6" s="48" t="s">
        <v>24</v>
      </c>
      <c r="K6" s="48"/>
      <c r="L6" s="48"/>
      <c r="M6" s="48"/>
      <c r="N6" s="48"/>
      <c r="O6" s="65" t="s">
        <v>25</v>
      </c>
      <c r="P6" s="61" t="s">
        <v>13</v>
      </c>
    </row>
    <row r="7" spans="1:16" s="11" customFormat="1" ht="14.25" customHeight="1" hidden="1">
      <c r="A7" s="35"/>
      <c r="B7" s="62"/>
      <c r="C7" s="62"/>
      <c r="D7" s="46" t="s">
        <v>22</v>
      </c>
      <c r="E7" s="48" t="s">
        <v>23</v>
      </c>
      <c r="F7" s="48"/>
      <c r="G7" s="48"/>
      <c r="H7" s="48"/>
      <c r="I7" s="65" t="s">
        <v>26</v>
      </c>
      <c r="J7" s="46" t="s">
        <v>22</v>
      </c>
      <c r="K7" s="48" t="s">
        <v>23</v>
      </c>
      <c r="L7" s="48"/>
      <c r="M7" s="48"/>
      <c r="N7" s="48"/>
      <c r="O7" s="66"/>
      <c r="P7" s="62"/>
    </row>
    <row r="8" spans="1:16" s="13" customFormat="1" ht="57.75" customHeight="1">
      <c r="A8" s="36"/>
      <c r="B8" s="63"/>
      <c r="C8" s="64"/>
      <c r="D8" s="47"/>
      <c r="E8" s="12" t="s">
        <v>27</v>
      </c>
      <c r="F8" s="12" t="s">
        <v>28</v>
      </c>
      <c r="G8" s="12" t="s">
        <v>29</v>
      </c>
      <c r="H8" s="12" t="s">
        <v>30</v>
      </c>
      <c r="I8" s="67"/>
      <c r="J8" s="47"/>
      <c r="K8" s="12" t="s">
        <v>27</v>
      </c>
      <c r="L8" s="12" t="s">
        <v>28</v>
      </c>
      <c r="M8" s="12" t="s">
        <v>29</v>
      </c>
      <c r="N8" s="12" t="s">
        <v>30</v>
      </c>
      <c r="O8" s="67"/>
      <c r="P8" s="62"/>
    </row>
    <row r="9" spans="1:24" s="10" customFormat="1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9"/>
      <c r="R9" s="9"/>
      <c r="S9" s="9"/>
      <c r="T9" s="9"/>
      <c r="U9" s="9"/>
      <c r="V9" s="9"/>
      <c r="W9" s="9"/>
      <c r="X9" s="9"/>
    </row>
    <row r="10" spans="1:16" s="7" customFormat="1" ht="15" customHeight="1">
      <c r="A10" s="25"/>
      <c r="B10" s="42" t="s">
        <v>14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5"/>
    </row>
    <row r="11" spans="1:16" s="6" customFormat="1" ht="21" customHeight="1">
      <c r="A11" s="26">
        <v>1</v>
      </c>
      <c r="B11" s="49" t="s">
        <v>16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1:16" ht="25.5" customHeight="1">
      <c r="A12" s="37"/>
      <c r="B12" s="14" t="s">
        <v>20</v>
      </c>
      <c r="C12" s="15">
        <f>C14+C15+C16+C17</f>
        <v>34076</v>
      </c>
      <c r="D12" s="15">
        <f>D14+D15+D16+D17</f>
        <v>40489.69</v>
      </c>
      <c r="E12" s="15">
        <f aca="true" t="shared" si="0" ref="E12:M12">E14+E15+E16+E17</f>
        <v>10774.26</v>
      </c>
      <c r="F12" s="15">
        <f t="shared" si="0"/>
        <v>23052.730000000003</v>
      </c>
      <c r="G12" s="15">
        <f t="shared" si="0"/>
        <v>2863.47</v>
      </c>
      <c r="H12" s="15">
        <f t="shared" si="0"/>
        <v>3799.23</v>
      </c>
      <c r="I12" s="15">
        <f>I14+I15+I16+I17</f>
        <v>396.4386707784274</v>
      </c>
      <c r="J12" s="15">
        <f t="shared" si="0"/>
        <v>40453.56</v>
      </c>
      <c r="K12" s="15">
        <f t="shared" si="0"/>
        <v>3270.61</v>
      </c>
      <c r="L12" s="15">
        <f>L14+L15+L16+L17</f>
        <v>24124.81</v>
      </c>
      <c r="M12" s="15">
        <f t="shared" si="0"/>
        <v>8155.439999999999</v>
      </c>
      <c r="N12" s="15">
        <f>N19+N25+N31</f>
        <v>0</v>
      </c>
      <c r="O12" s="15">
        <f>(J12/D12)*100</f>
        <v>99.91076740770303</v>
      </c>
      <c r="P12" s="41" t="s">
        <v>34</v>
      </c>
    </row>
    <row r="13" spans="1:16" ht="12.75">
      <c r="A13" s="37"/>
      <c r="B13" s="27" t="s"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1"/>
    </row>
    <row r="14" spans="1:16" ht="15.75" customHeight="1">
      <c r="A14" s="37"/>
      <c r="B14" s="17" t="s">
        <v>1</v>
      </c>
      <c r="C14" s="16">
        <f aca="true" t="shared" si="1" ref="C14:M17">C21+C27+C33</f>
        <v>22133</v>
      </c>
      <c r="D14" s="18">
        <f>E14+F14+G14+H14</f>
        <v>21985.670000000002</v>
      </c>
      <c r="E14" s="16">
        <f t="shared" si="1"/>
        <v>0</v>
      </c>
      <c r="F14" s="16">
        <f t="shared" si="1"/>
        <v>20351.4</v>
      </c>
      <c r="G14" s="16">
        <f t="shared" si="1"/>
        <v>1486.12</v>
      </c>
      <c r="H14" s="16">
        <v>148.15</v>
      </c>
      <c r="I14" s="16">
        <f t="shared" si="1"/>
        <v>98.66497989427552</v>
      </c>
      <c r="J14" s="16">
        <f>K14+L14+M14+N14</f>
        <v>21985.67</v>
      </c>
      <c r="K14" s="16">
        <f t="shared" si="1"/>
        <v>0</v>
      </c>
      <c r="L14" s="16">
        <f t="shared" si="1"/>
        <v>16860.84</v>
      </c>
      <c r="M14" s="16">
        <f t="shared" si="1"/>
        <v>4632.44</v>
      </c>
      <c r="N14" s="16">
        <v>492.39</v>
      </c>
      <c r="O14" s="16">
        <f>(J14/D14)*100</f>
        <v>99.99999999999999</v>
      </c>
      <c r="P14" s="41"/>
    </row>
    <row r="15" spans="1:16" ht="15.75" customHeight="1">
      <c r="A15" s="37"/>
      <c r="B15" s="17" t="s">
        <v>5</v>
      </c>
      <c r="C15" s="16">
        <f t="shared" si="1"/>
        <v>10918</v>
      </c>
      <c r="D15" s="18">
        <f>E15+F15+G15+H15</f>
        <v>15716.19</v>
      </c>
      <c r="E15" s="16">
        <f t="shared" si="1"/>
        <v>10423.82</v>
      </c>
      <c r="F15" s="16">
        <f t="shared" si="1"/>
        <v>1928.52</v>
      </c>
      <c r="G15" s="16">
        <f t="shared" si="1"/>
        <v>671.08</v>
      </c>
      <c r="H15" s="16">
        <v>2692.77</v>
      </c>
      <c r="I15" s="16">
        <f t="shared" si="1"/>
        <v>119.28393478659096</v>
      </c>
      <c r="J15" s="16">
        <f>K15+L15+M15+N15</f>
        <v>15716.189999999999</v>
      </c>
      <c r="K15" s="16">
        <f t="shared" si="1"/>
        <v>2920.17</v>
      </c>
      <c r="L15" s="16">
        <f t="shared" si="1"/>
        <v>6512.7</v>
      </c>
      <c r="M15" s="16">
        <f t="shared" si="1"/>
        <v>2795.19</v>
      </c>
      <c r="N15" s="16">
        <v>3488.13</v>
      </c>
      <c r="O15" s="16">
        <f>(J15/D15)*100</f>
        <v>99.99999999999999</v>
      </c>
      <c r="P15" s="41"/>
    </row>
    <row r="16" spans="1:16" ht="15.75" customHeight="1">
      <c r="A16" s="37"/>
      <c r="B16" s="17" t="s">
        <v>6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v>0</v>
      </c>
      <c r="I16" s="16"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v>0</v>
      </c>
      <c r="O16" s="16">
        <v>0</v>
      </c>
      <c r="P16" s="41"/>
    </row>
    <row r="17" spans="1:16" ht="15.75" customHeight="1">
      <c r="A17" s="37"/>
      <c r="B17" s="17" t="s">
        <v>2</v>
      </c>
      <c r="C17" s="16">
        <f t="shared" si="1"/>
        <v>1025</v>
      </c>
      <c r="D17" s="18">
        <f>E17+F17+G17+H17</f>
        <v>2787.83</v>
      </c>
      <c r="E17" s="16">
        <f t="shared" si="1"/>
        <v>350.44</v>
      </c>
      <c r="F17" s="18">
        <f>F24+F30+F36</f>
        <v>772.81</v>
      </c>
      <c r="G17" s="16">
        <f t="shared" si="1"/>
        <v>706.27</v>
      </c>
      <c r="H17" s="16">
        <v>958.31</v>
      </c>
      <c r="I17" s="16">
        <f t="shared" si="1"/>
        <v>178.48975609756096</v>
      </c>
      <c r="J17" s="16">
        <f>K17+L17+M17+N17</f>
        <v>2751.7</v>
      </c>
      <c r="K17" s="16">
        <f t="shared" si="1"/>
        <v>350.44</v>
      </c>
      <c r="L17" s="16">
        <f t="shared" si="1"/>
        <v>751.27</v>
      </c>
      <c r="M17" s="16">
        <f t="shared" si="1"/>
        <v>727.81</v>
      </c>
      <c r="N17" s="16">
        <v>922.18</v>
      </c>
      <c r="O17" s="16">
        <f>(J17/D17)*100</f>
        <v>98.70400992886941</v>
      </c>
      <c r="P17" s="41"/>
    </row>
    <row r="18" spans="1:16" ht="12.75">
      <c r="A18" s="37"/>
      <c r="B18" s="27" t="s">
        <v>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/>
      <c r="O18" s="16"/>
      <c r="P18" s="41"/>
    </row>
    <row r="19" spans="1:16" ht="12.75">
      <c r="A19" s="37"/>
      <c r="B19" s="19" t="s">
        <v>7</v>
      </c>
      <c r="C19" s="20">
        <f>C21+C22+C23+C24</f>
        <v>0</v>
      </c>
      <c r="D19" s="20">
        <f>D21+D22+D23+D24</f>
        <v>0</v>
      </c>
      <c r="E19" s="20">
        <f aca="true" t="shared" si="2" ref="E19:M19">E21+E22+E23+E24</f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>N21+N22+N23+N24</f>
        <v>0</v>
      </c>
      <c r="O19" s="20">
        <f>O21+O22+O23+O24</f>
        <v>0</v>
      </c>
      <c r="P19" s="41"/>
    </row>
    <row r="20" spans="1:16" ht="12.75">
      <c r="A20" s="37"/>
      <c r="B20" s="21" t="s">
        <v>0</v>
      </c>
      <c r="C20" s="22"/>
      <c r="D20" s="22"/>
      <c r="E20" s="22"/>
      <c r="F20" s="22"/>
      <c r="G20" s="22"/>
      <c r="H20" s="22"/>
      <c r="I20" s="16"/>
      <c r="J20" s="22"/>
      <c r="K20" s="16"/>
      <c r="L20" s="16"/>
      <c r="M20" s="16"/>
      <c r="N20" s="18"/>
      <c r="O20" s="16"/>
      <c r="P20" s="41"/>
    </row>
    <row r="21" spans="1:16" ht="12.75">
      <c r="A21" s="37"/>
      <c r="B21" s="17" t="s">
        <v>1</v>
      </c>
      <c r="C21" s="23"/>
      <c r="D21" s="23"/>
      <c r="E21" s="23"/>
      <c r="F21" s="23"/>
      <c r="G21" s="23"/>
      <c r="H21" s="23"/>
      <c r="I21" s="18"/>
      <c r="J21" s="23"/>
      <c r="K21" s="18"/>
      <c r="L21" s="18"/>
      <c r="M21" s="18"/>
      <c r="N21" s="23"/>
      <c r="O21" s="16"/>
      <c r="P21" s="41"/>
    </row>
    <row r="22" spans="1:16" ht="12.75">
      <c r="A22" s="37"/>
      <c r="B22" s="17" t="s">
        <v>5</v>
      </c>
      <c r="C22" s="23"/>
      <c r="D22" s="23"/>
      <c r="E22" s="23"/>
      <c r="F22" s="23"/>
      <c r="G22" s="23"/>
      <c r="H22" s="23"/>
      <c r="I22" s="18"/>
      <c r="J22" s="23"/>
      <c r="K22" s="18"/>
      <c r="L22" s="18"/>
      <c r="M22" s="18"/>
      <c r="N22" s="23"/>
      <c r="O22" s="16"/>
      <c r="P22" s="41"/>
    </row>
    <row r="23" spans="1:16" ht="12.75">
      <c r="A23" s="37"/>
      <c r="B23" s="17" t="s">
        <v>6</v>
      </c>
      <c r="C23" s="23"/>
      <c r="D23" s="23"/>
      <c r="E23" s="23"/>
      <c r="F23" s="23"/>
      <c r="G23" s="23"/>
      <c r="H23" s="23"/>
      <c r="I23" s="18"/>
      <c r="J23" s="23"/>
      <c r="K23" s="18"/>
      <c r="L23" s="18"/>
      <c r="M23" s="18"/>
      <c r="N23" s="23"/>
      <c r="O23" s="16"/>
      <c r="P23" s="41"/>
    </row>
    <row r="24" spans="1:16" ht="15" customHeight="1">
      <c r="A24" s="37"/>
      <c r="B24" s="17" t="s">
        <v>2</v>
      </c>
      <c r="C24" s="23"/>
      <c r="D24" s="23"/>
      <c r="E24" s="23"/>
      <c r="F24" s="23"/>
      <c r="G24" s="23"/>
      <c r="H24" s="23"/>
      <c r="I24" s="18"/>
      <c r="J24" s="23"/>
      <c r="K24" s="18"/>
      <c r="L24" s="18"/>
      <c r="M24" s="18"/>
      <c r="N24" s="23"/>
      <c r="O24" s="16"/>
      <c r="P24" s="41"/>
    </row>
    <row r="25" spans="1:16" ht="12.75">
      <c r="A25" s="37"/>
      <c r="B25" s="19" t="s">
        <v>8</v>
      </c>
      <c r="C25" s="20">
        <f>C27+C28+C29+C30</f>
        <v>0</v>
      </c>
      <c r="D25" s="20">
        <f>D27+D28+D29+D30</f>
        <v>0</v>
      </c>
      <c r="E25" s="20">
        <f aca="true" t="shared" si="3" ref="E25:M25">E27+E28+E29+E30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>N27+N28+N29+N30</f>
        <v>0</v>
      </c>
      <c r="O25" s="20">
        <f>O27+O28+O29+O30</f>
        <v>0</v>
      </c>
      <c r="P25" s="41"/>
    </row>
    <row r="26" spans="1:16" ht="12.75">
      <c r="A26" s="37"/>
      <c r="B26" s="21" t="s">
        <v>0</v>
      </c>
      <c r="C26" s="22"/>
      <c r="D26" s="22"/>
      <c r="E26" s="22"/>
      <c r="F26" s="22"/>
      <c r="G26" s="22"/>
      <c r="H26" s="22"/>
      <c r="I26" s="16"/>
      <c r="J26" s="22"/>
      <c r="K26" s="16"/>
      <c r="L26" s="16"/>
      <c r="M26" s="16"/>
      <c r="N26" s="18"/>
      <c r="O26" s="22"/>
      <c r="P26" s="41"/>
    </row>
    <row r="27" spans="1:16" ht="12.75">
      <c r="A27" s="37"/>
      <c r="B27" s="17" t="s">
        <v>1</v>
      </c>
      <c r="C27" s="23"/>
      <c r="D27" s="23"/>
      <c r="E27" s="23"/>
      <c r="F27" s="23"/>
      <c r="G27" s="23"/>
      <c r="H27" s="23"/>
      <c r="I27" s="18"/>
      <c r="J27" s="23"/>
      <c r="K27" s="18"/>
      <c r="L27" s="18"/>
      <c r="M27" s="18"/>
      <c r="N27" s="23"/>
      <c r="O27" s="16"/>
      <c r="P27" s="41"/>
    </row>
    <row r="28" spans="1:16" ht="12.75">
      <c r="A28" s="37"/>
      <c r="B28" s="17" t="s">
        <v>5</v>
      </c>
      <c r="C28" s="23"/>
      <c r="D28" s="23"/>
      <c r="E28" s="23"/>
      <c r="F28" s="23"/>
      <c r="G28" s="23"/>
      <c r="H28" s="23"/>
      <c r="I28" s="18"/>
      <c r="J28" s="23"/>
      <c r="K28" s="18"/>
      <c r="L28" s="18"/>
      <c r="M28" s="18"/>
      <c r="N28" s="23"/>
      <c r="O28" s="16"/>
      <c r="P28" s="41"/>
    </row>
    <row r="29" spans="1:16" ht="12.75">
      <c r="A29" s="37"/>
      <c r="B29" s="17" t="s">
        <v>6</v>
      </c>
      <c r="C29" s="23"/>
      <c r="D29" s="23"/>
      <c r="E29" s="23"/>
      <c r="F29" s="23"/>
      <c r="G29" s="23"/>
      <c r="H29" s="23"/>
      <c r="I29" s="18"/>
      <c r="J29" s="23"/>
      <c r="K29" s="18"/>
      <c r="L29" s="18"/>
      <c r="M29" s="18"/>
      <c r="N29" s="23"/>
      <c r="O29" s="16"/>
      <c r="P29" s="41"/>
    </row>
    <row r="30" spans="1:16" ht="14.25" customHeight="1">
      <c r="A30" s="37"/>
      <c r="B30" s="17" t="s">
        <v>2</v>
      </c>
      <c r="C30" s="23"/>
      <c r="D30" s="23"/>
      <c r="E30" s="23"/>
      <c r="F30" s="23"/>
      <c r="G30" s="23"/>
      <c r="H30" s="23"/>
      <c r="I30" s="18"/>
      <c r="J30" s="23"/>
      <c r="K30" s="18"/>
      <c r="L30" s="18"/>
      <c r="M30" s="18"/>
      <c r="N30" s="23"/>
      <c r="O30" s="16"/>
      <c r="P30" s="41"/>
    </row>
    <row r="31" spans="1:16" ht="12.75">
      <c r="A31" s="37"/>
      <c r="B31" s="19" t="s">
        <v>4</v>
      </c>
      <c r="C31" s="20">
        <f>C33+C34+C35+C36</f>
        <v>34076</v>
      </c>
      <c r="D31" s="20">
        <f>D33+D34+D35+D36</f>
        <v>36690.46</v>
      </c>
      <c r="E31" s="20">
        <f aca="true" t="shared" si="4" ref="E31:M31">E33+E34+E35+E36</f>
        <v>10774.26</v>
      </c>
      <c r="F31" s="20">
        <f t="shared" si="4"/>
        <v>23052.730000000003</v>
      </c>
      <c r="G31" s="20">
        <f t="shared" si="4"/>
        <v>2863.47</v>
      </c>
      <c r="H31" s="20">
        <f t="shared" si="4"/>
        <v>0</v>
      </c>
      <c r="I31" s="20">
        <f t="shared" si="4"/>
        <v>396.4386707784274</v>
      </c>
      <c r="J31" s="20">
        <f t="shared" si="4"/>
        <v>35550.85999999999</v>
      </c>
      <c r="K31" s="20">
        <f t="shared" si="4"/>
        <v>3270.61</v>
      </c>
      <c r="L31" s="20">
        <f>L33+L34+L35+L36</f>
        <v>24124.81</v>
      </c>
      <c r="M31" s="20">
        <f t="shared" si="4"/>
        <v>8155.439999999999</v>
      </c>
      <c r="N31" s="20">
        <f>N33+N34+N35+N36</f>
        <v>0</v>
      </c>
      <c r="O31" s="20">
        <f>(J31/D31)*100</f>
        <v>96.89401550157723</v>
      </c>
      <c r="P31" s="41"/>
    </row>
    <row r="32" spans="1:16" ht="12.75">
      <c r="A32" s="37"/>
      <c r="B32" s="21" t="s">
        <v>0</v>
      </c>
      <c r="C32" s="22"/>
      <c r="D32" s="22"/>
      <c r="E32" s="22"/>
      <c r="F32" s="22"/>
      <c r="G32" s="22"/>
      <c r="H32" s="22"/>
      <c r="I32" s="16"/>
      <c r="J32" s="22"/>
      <c r="K32" s="16"/>
      <c r="L32" s="16"/>
      <c r="M32" s="16"/>
      <c r="N32" s="18"/>
      <c r="O32" s="22"/>
      <c r="P32" s="41"/>
    </row>
    <row r="33" spans="1:16" ht="12.75">
      <c r="A33" s="37"/>
      <c r="B33" s="17" t="s">
        <v>1</v>
      </c>
      <c r="C33" s="23">
        <v>22133</v>
      </c>
      <c r="D33" s="23">
        <f>E33+F33+G33+H33</f>
        <v>21837.52</v>
      </c>
      <c r="E33" s="23">
        <v>0</v>
      </c>
      <c r="F33" s="23">
        <v>20351.4</v>
      </c>
      <c r="G33" s="23">
        <v>1486.12</v>
      </c>
      <c r="H33" s="23">
        <v>0</v>
      </c>
      <c r="I33" s="18">
        <f>(D33/C33)*100</f>
        <v>98.66497989427552</v>
      </c>
      <c r="J33" s="23">
        <f>K33+L33+M33+N33</f>
        <v>21493.28</v>
      </c>
      <c r="K33" s="18">
        <v>0</v>
      </c>
      <c r="L33" s="18">
        <v>16860.84</v>
      </c>
      <c r="M33" s="18">
        <v>4632.44</v>
      </c>
      <c r="N33" s="23">
        <v>0</v>
      </c>
      <c r="O33" s="16">
        <f>(J33/D33)*100</f>
        <v>98.42363052214719</v>
      </c>
      <c r="P33" s="41"/>
    </row>
    <row r="34" spans="1:16" ht="12.75">
      <c r="A34" s="37"/>
      <c r="B34" s="17" t="s">
        <v>5</v>
      </c>
      <c r="C34" s="23">
        <v>10918</v>
      </c>
      <c r="D34" s="23">
        <f>E34+F34+G34+H34</f>
        <v>13023.42</v>
      </c>
      <c r="E34" s="23">
        <v>10423.82</v>
      </c>
      <c r="F34" s="23">
        <v>1928.52</v>
      </c>
      <c r="G34" s="23">
        <v>671.08</v>
      </c>
      <c r="H34" s="23">
        <v>0</v>
      </c>
      <c r="I34" s="18">
        <f>(D34/C34)*100</f>
        <v>119.28393478659096</v>
      </c>
      <c r="J34" s="23">
        <f>K34+L34+M34+N34</f>
        <v>12228.06</v>
      </c>
      <c r="K34" s="18">
        <v>2920.17</v>
      </c>
      <c r="L34" s="18">
        <v>6512.7</v>
      </c>
      <c r="M34" s="18">
        <v>2795.19</v>
      </c>
      <c r="N34" s="23">
        <v>0</v>
      </c>
      <c r="O34" s="16">
        <f>(J34/D34)*100</f>
        <v>93.89284842230381</v>
      </c>
      <c r="P34" s="41"/>
    </row>
    <row r="35" spans="1:16" ht="12.75">
      <c r="A35" s="37"/>
      <c r="B35" s="17" t="s">
        <v>6</v>
      </c>
      <c r="C35" s="23">
        <v>0</v>
      </c>
      <c r="D35" s="23">
        <f>E35+F35+G35+H35</f>
        <v>0</v>
      </c>
      <c r="E35" s="23">
        <v>0</v>
      </c>
      <c r="F35" s="23">
        <v>0</v>
      </c>
      <c r="G35" s="23">
        <v>0</v>
      </c>
      <c r="H35" s="23">
        <v>0</v>
      </c>
      <c r="I35" s="18">
        <v>0</v>
      </c>
      <c r="J35" s="23">
        <f>K35+L35+M35+N35</f>
        <v>0</v>
      </c>
      <c r="K35" s="18">
        <v>0</v>
      </c>
      <c r="L35" s="18">
        <v>0</v>
      </c>
      <c r="M35" s="18">
        <v>0</v>
      </c>
      <c r="N35" s="23">
        <v>0</v>
      </c>
      <c r="O35" s="16">
        <v>0</v>
      </c>
      <c r="P35" s="41"/>
    </row>
    <row r="36" spans="1:16" ht="35.25" customHeight="1">
      <c r="A36" s="37"/>
      <c r="B36" s="17" t="s">
        <v>2</v>
      </c>
      <c r="C36" s="23">
        <v>1025</v>
      </c>
      <c r="D36" s="23">
        <f>E36+F36+G36+H36</f>
        <v>1829.52</v>
      </c>
      <c r="E36" s="23">
        <v>350.44</v>
      </c>
      <c r="F36" s="23">
        <v>772.81</v>
      </c>
      <c r="G36" s="23">
        <v>706.27</v>
      </c>
      <c r="H36" s="23">
        <v>0</v>
      </c>
      <c r="I36" s="18">
        <f>(D36/C36)*100</f>
        <v>178.48975609756096</v>
      </c>
      <c r="J36" s="23">
        <f>K36+L36+M36+N36</f>
        <v>1829.52</v>
      </c>
      <c r="K36" s="18">
        <v>350.44</v>
      </c>
      <c r="L36" s="18">
        <v>751.27</v>
      </c>
      <c r="M36" s="18">
        <v>727.81</v>
      </c>
      <c r="N36" s="23">
        <v>0</v>
      </c>
      <c r="O36" s="16">
        <f>(J36/D36)*100</f>
        <v>100</v>
      </c>
      <c r="P36" s="41"/>
    </row>
    <row r="37" spans="1:16" ht="30" customHeight="1">
      <c r="A37" s="26">
        <v>2</v>
      </c>
      <c r="B37" s="30" t="s">
        <v>17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</row>
    <row r="38" spans="1:16" ht="12.75" customHeight="1">
      <c r="A38" s="29"/>
      <c r="B38" s="14" t="s">
        <v>9</v>
      </c>
      <c r="C38" s="15">
        <v>21871.18</v>
      </c>
      <c r="D38" s="15">
        <v>21585.91</v>
      </c>
      <c r="E38" s="15">
        <v>19067.87</v>
      </c>
      <c r="F38" s="15">
        <v>-5750.36</v>
      </c>
      <c r="G38" s="15">
        <v>3618.2</v>
      </c>
      <c r="H38" s="15">
        <v>4650.2</v>
      </c>
      <c r="I38" s="15">
        <v>98.7</v>
      </c>
      <c r="J38" s="15">
        <v>21585.91</v>
      </c>
      <c r="K38" s="15">
        <v>4593.67</v>
      </c>
      <c r="L38" s="15">
        <v>6082.65</v>
      </c>
      <c r="M38" s="15">
        <v>5170.02</v>
      </c>
      <c r="N38" s="15">
        <v>5739.57</v>
      </c>
      <c r="O38" s="15">
        <v>100</v>
      </c>
      <c r="P38" s="52" t="s">
        <v>35</v>
      </c>
    </row>
    <row r="39" spans="1:16" ht="12.75">
      <c r="A39" s="29"/>
      <c r="B39" s="21" t="s">
        <v>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53"/>
    </row>
    <row r="40" spans="1:16" ht="12.75">
      <c r="A40" s="29"/>
      <c r="B40" s="17" t="s">
        <v>1</v>
      </c>
      <c r="C40" s="16">
        <v>955.55</v>
      </c>
      <c r="D40" s="16">
        <v>955.55</v>
      </c>
      <c r="E40" s="16">
        <v>0</v>
      </c>
      <c r="F40" s="16">
        <v>0</v>
      </c>
      <c r="G40" s="16">
        <v>713.13</v>
      </c>
      <c r="H40" s="16">
        <v>242.42</v>
      </c>
      <c r="I40" s="16">
        <v>100</v>
      </c>
      <c r="J40" s="16">
        <v>955.55</v>
      </c>
      <c r="K40" s="16">
        <v>0</v>
      </c>
      <c r="L40" s="16">
        <v>0</v>
      </c>
      <c r="M40" s="16">
        <v>276</v>
      </c>
      <c r="N40" s="16"/>
      <c r="O40" s="16">
        <v>100</v>
      </c>
      <c r="P40" s="53"/>
    </row>
    <row r="41" spans="1:16" ht="12.75">
      <c r="A41" s="29"/>
      <c r="B41" s="17" t="s">
        <v>5</v>
      </c>
      <c r="C41" s="16">
        <v>19269</v>
      </c>
      <c r="D41" s="16">
        <v>19269</v>
      </c>
      <c r="E41" s="16">
        <v>18769</v>
      </c>
      <c r="F41" s="16">
        <v>-6200</v>
      </c>
      <c r="G41" s="16">
        <v>2500</v>
      </c>
      <c r="H41" s="16">
        <v>4200</v>
      </c>
      <c r="I41" s="16">
        <v>100</v>
      </c>
      <c r="J41" s="16">
        <v>19269</v>
      </c>
      <c r="K41" s="16">
        <v>4316.47</v>
      </c>
      <c r="L41" s="16">
        <v>5922.01</v>
      </c>
      <c r="M41" s="16">
        <v>4451.42</v>
      </c>
      <c r="N41" s="16">
        <v>4579.1</v>
      </c>
      <c r="O41" s="16">
        <v>100</v>
      </c>
      <c r="P41" s="53"/>
    </row>
    <row r="42" spans="1:16" ht="12.75">
      <c r="A42" s="29"/>
      <c r="B42" s="17" t="s">
        <v>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53"/>
    </row>
    <row r="43" spans="1:16" ht="12.75">
      <c r="A43" s="29"/>
      <c r="B43" s="17" t="s">
        <v>2</v>
      </c>
      <c r="C43" s="16">
        <v>1646.63</v>
      </c>
      <c r="D43" s="16">
        <v>1361.36</v>
      </c>
      <c r="E43" s="16">
        <v>298.87</v>
      </c>
      <c r="F43" s="16">
        <v>449.64</v>
      </c>
      <c r="G43" s="16">
        <v>405.07</v>
      </c>
      <c r="H43" s="16">
        <v>207.78</v>
      </c>
      <c r="I43" s="16">
        <v>82.68</v>
      </c>
      <c r="J43" s="16">
        <v>1381.36</v>
      </c>
      <c r="K43" s="16">
        <v>277.2</v>
      </c>
      <c r="L43" s="16">
        <v>160.64</v>
      </c>
      <c r="M43" s="16">
        <v>442.6</v>
      </c>
      <c r="N43" s="16">
        <v>500.92</v>
      </c>
      <c r="O43" s="16">
        <v>100</v>
      </c>
      <c r="P43" s="53"/>
    </row>
    <row r="44" spans="1:16" ht="12.75">
      <c r="A44" s="29"/>
      <c r="B44" s="21" t="s">
        <v>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/>
      <c r="O44" s="16"/>
      <c r="P44" s="53"/>
    </row>
    <row r="45" spans="1:16" ht="12.75">
      <c r="A45" s="29"/>
      <c r="B45" s="19" t="s">
        <v>7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/>
      <c r="P45" s="53"/>
    </row>
    <row r="46" spans="1:16" ht="12.75">
      <c r="A46" s="29"/>
      <c r="B46" s="21" t="s">
        <v>0</v>
      </c>
      <c r="C46" s="22"/>
      <c r="D46" s="22"/>
      <c r="E46" s="22"/>
      <c r="F46" s="22"/>
      <c r="G46" s="22"/>
      <c r="H46" s="22"/>
      <c r="I46" s="16"/>
      <c r="J46" s="22"/>
      <c r="K46" s="16"/>
      <c r="L46" s="16"/>
      <c r="M46" s="16"/>
      <c r="N46" s="18"/>
      <c r="O46" s="16"/>
      <c r="P46" s="53"/>
    </row>
    <row r="47" spans="1:16" ht="12.75">
      <c r="A47" s="29"/>
      <c r="B47" s="17" t="s">
        <v>1</v>
      </c>
      <c r="C47" s="23"/>
      <c r="D47" s="23"/>
      <c r="E47" s="23"/>
      <c r="F47" s="23"/>
      <c r="G47" s="23"/>
      <c r="H47" s="23"/>
      <c r="I47" s="18"/>
      <c r="J47" s="23"/>
      <c r="K47" s="18"/>
      <c r="L47" s="18"/>
      <c r="M47" s="18"/>
      <c r="N47" s="23"/>
      <c r="O47" s="16"/>
      <c r="P47" s="53"/>
    </row>
    <row r="48" spans="1:16" ht="12.75">
      <c r="A48" s="29"/>
      <c r="B48" s="17" t="s">
        <v>5</v>
      </c>
      <c r="C48" s="23"/>
      <c r="D48" s="23"/>
      <c r="E48" s="23"/>
      <c r="F48" s="23"/>
      <c r="G48" s="23"/>
      <c r="H48" s="23"/>
      <c r="I48" s="18"/>
      <c r="J48" s="23"/>
      <c r="K48" s="18"/>
      <c r="L48" s="18"/>
      <c r="M48" s="18"/>
      <c r="N48" s="23"/>
      <c r="O48" s="16"/>
      <c r="P48" s="53"/>
    </row>
    <row r="49" spans="1:16" ht="12.75">
      <c r="A49" s="29"/>
      <c r="B49" s="17" t="s">
        <v>6</v>
      </c>
      <c r="C49" s="23"/>
      <c r="D49" s="23"/>
      <c r="E49" s="23"/>
      <c r="F49" s="23"/>
      <c r="G49" s="23"/>
      <c r="H49" s="23"/>
      <c r="I49" s="18"/>
      <c r="J49" s="23"/>
      <c r="K49" s="18"/>
      <c r="L49" s="18"/>
      <c r="M49" s="18"/>
      <c r="N49" s="23"/>
      <c r="O49" s="16"/>
      <c r="P49" s="53"/>
    </row>
    <row r="50" spans="1:16" ht="12.75">
      <c r="A50" s="29"/>
      <c r="B50" s="17" t="s">
        <v>2</v>
      </c>
      <c r="C50" s="23"/>
      <c r="D50" s="23"/>
      <c r="E50" s="23"/>
      <c r="F50" s="23"/>
      <c r="G50" s="23"/>
      <c r="H50" s="23"/>
      <c r="I50" s="18"/>
      <c r="J50" s="23"/>
      <c r="K50" s="18"/>
      <c r="L50" s="18"/>
      <c r="M50" s="18"/>
      <c r="N50" s="23"/>
      <c r="O50" s="16"/>
      <c r="P50" s="53"/>
    </row>
    <row r="51" spans="1:16" ht="12.75">
      <c r="A51" s="29"/>
      <c r="B51" s="19" t="s">
        <v>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53"/>
    </row>
    <row r="52" spans="1:16" ht="12.75">
      <c r="A52" s="29"/>
      <c r="B52" s="21" t="s">
        <v>0</v>
      </c>
      <c r="C52" s="22"/>
      <c r="D52" s="22"/>
      <c r="E52" s="22"/>
      <c r="F52" s="22"/>
      <c r="G52" s="22"/>
      <c r="H52" s="22"/>
      <c r="I52" s="16"/>
      <c r="J52" s="22"/>
      <c r="K52" s="16"/>
      <c r="L52" s="16"/>
      <c r="M52" s="16"/>
      <c r="N52" s="18"/>
      <c r="O52" s="22"/>
      <c r="P52" s="53"/>
    </row>
    <row r="53" spans="1:16" ht="12.75">
      <c r="A53" s="29"/>
      <c r="B53" s="17" t="s">
        <v>1</v>
      </c>
      <c r="C53" s="23"/>
      <c r="D53" s="23"/>
      <c r="E53" s="23"/>
      <c r="F53" s="23"/>
      <c r="G53" s="23"/>
      <c r="H53" s="23"/>
      <c r="I53" s="18"/>
      <c r="J53" s="23"/>
      <c r="K53" s="18"/>
      <c r="L53" s="18"/>
      <c r="M53" s="18"/>
      <c r="N53" s="23"/>
      <c r="O53" s="16"/>
      <c r="P53" s="53"/>
    </row>
    <row r="54" spans="1:16" ht="18.75" customHeight="1">
      <c r="A54" s="29"/>
      <c r="B54" s="17" t="s">
        <v>5</v>
      </c>
      <c r="C54" s="23"/>
      <c r="D54" s="23"/>
      <c r="E54" s="23"/>
      <c r="F54" s="23"/>
      <c r="G54" s="23"/>
      <c r="H54" s="23"/>
      <c r="I54" s="18"/>
      <c r="J54" s="23"/>
      <c r="K54" s="18"/>
      <c r="L54" s="18"/>
      <c r="M54" s="18"/>
      <c r="N54" s="23"/>
      <c r="O54" s="16"/>
      <c r="P54" s="53"/>
    </row>
    <row r="55" spans="1:16" ht="12.75">
      <c r="A55" s="29"/>
      <c r="B55" s="17" t="s">
        <v>6</v>
      </c>
      <c r="C55" s="23"/>
      <c r="D55" s="23"/>
      <c r="E55" s="23"/>
      <c r="F55" s="23"/>
      <c r="G55" s="23"/>
      <c r="H55" s="23"/>
      <c r="I55" s="18"/>
      <c r="J55" s="23"/>
      <c r="K55" s="18"/>
      <c r="L55" s="18"/>
      <c r="M55" s="18"/>
      <c r="N55" s="23"/>
      <c r="O55" s="16"/>
      <c r="P55" s="53"/>
    </row>
    <row r="56" spans="1:16" ht="12.75">
      <c r="A56" s="29"/>
      <c r="B56" s="17" t="s">
        <v>2</v>
      </c>
      <c r="C56" s="23"/>
      <c r="D56" s="23"/>
      <c r="E56" s="23"/>
      <c r="F56" s="23"/>
      <c r="G56" s="23"/>
      <c r="H56" s="23"/>
      <c r="I56" s="18"/>
      <c r="J56" s="23"/>
      <c r="K56" s="18"/>
      <c r="L56" s="18"/>
      <c r="M56" s="18"/>
      <c r="N56" s="23"/>
      <c r="O56" s="16"/>
      <c r="P56" s="53"/>
    </row>
    <row r="57" spans="1:16" ht="12.75">
      <c r="A57" s="29"/>
      <c r="B57" s="19" t="s">
        <v>4</v>
      </c>
      <c r="C57" s="20">
        <v>21871.18</v>
      </c>
      <c r="D57" s="20">
        <v>21585.91</v>
      </c>
      <c r="E57" s="20">
        <v>19067.87</v>
      </c>
      <c r="F57" s="20">
        <v>-5750.36</v>
      </c>
      <c r="G57" s="20">
        <v>3618.2</v>
      </c>
      <c r="H57" s="20">
        <v>4650.2</v>
      </c>
      <c r="I57" s="20">
        <v>282.68</v>
      </c>
      <c r="J57" s="20">
        <v>21585.91</v>
      </c>
      <c r="K57" s="20">
        <v>4593.67</v>
      </c>
      <c r="L57" s="20">
        <v>6082.65</v>
      </c>
      <c r="M57" s="20">
        <v>5170.02</v>
      </c>
      <c r="N57" s="20">
        <v>5739.57</v>
      </c>
      <c r="O57" s="20">
        <v>100</v>
      </c>
      <c r="P57" s="53"/>
    </row>
    <row r="58" spans="1:16" ht="12.75">
      <c r="A58" s="29"/>
      <c r="B58" s="21" t="s">
        <v>0</v>
      </c>
      <c r="C58" s="22"/>
      <c r="D58" s="22"/>
      <c r="E58" s="22"/>
      <c r="F58" s="22"/>
      <c r="G58" s="22"/>
      <c r="H58" s="22"/>
      <c r="I58" s="16"/>
      <c r="J58" s="22"/>
      <c r="K58" s="16"/>
      <c r="L58" s="16"/>
      <c r="M58" s="16"/>
      <c r="N58" s="18"/>
      <c r="O58" s="22"/>
      <c r="P58" s="53"/>
    </row>
    <row r="59" spans="1:16" ht="12.75">
      <c r="A59" s="29"/>
      <c r="B59" s="17" t="s">
        <v>1</v>
      </c>
      <c r="C59" s="23">
        <v>955.55</v>
      </c>
      <c r="D59" s="23">
        <v>955.55</v>
      </c>
      <c r="E59" s="23">
        <v>0</v>
      </c>
      <c r="F59" s="23">
        <v>0</v>
      </c>
      <c r="G59" s="23">
        <v>713.13</v>
      </c>
      <c r="H59" s="23">
        <v>242.42</v>
      </c>
      <c r="I59" s="18">
        <v>100</v>
      </c>
      <c r="J59" s="23">
        <v>955.55</v>
      </c>
      <c r="K59" s="18">
        <v>0</v>
      </c>
      <c r="L59" s="18">
        <v>0</v>
      </c>
      <c r="M59" s="18">
        <v>276</v>
      </c>
      <c r="N59" s="23">
        <v>679.55</v>
      </c>
      <c r="O59" s="16">
        <v>100</v>
      </c>
      <c r="P59" s="53"/>
    </row>
    <row r="60" spans="1:16" ht="12.75">
      <c r="A60" s="29"/>
      <c r="B60" s="17" t="s">
        <v>5</v>
      </c>
      <c r="C60" s="23">
        <v>19269</v>
      </c>
      <c r="D60" s="23">
        <v>19269</v>
      </c>
      <c r="E60" s="23">
        <v>18769</v>
      </c>
      <c r="F60" s="23">
        <v>-6200</v>
      </c>
      <c r="G60" s="23">
        <v>2500</v>
      </c>
      <c r="H60" s="23">
        <v>4200</v>
      </c>
      <c r="I60" s="18">
        <v>100</v>
      </c>
      <c r="J60" s="23">
        <v>19269</v>
      </c>
      <c r="K60" s="18">
        <v>4316.47</v>
      </c>
      <c r="L60" s="18">
        <v>5922.01</v>
      </c>
      <c r="M60" s="18">
        <v>4451.42</v>
      </c>
      <c r="N60" s="23">
        <v>4579.1</v>
      </c>
      <c r="O60" s="16">
        <v>100</v>
      </c>
      <c r="P60" s="53"/>
    </row>
    <row r="61" spans="1:16" ht="12.75">
      <c r="A61" s="29"/>
      <c r="B61" s="17" t="s">
        <v>6</v>
      </c>
      <c r="C61" s="23"/>
      <c r="D61" s="23"/>
      <c r="E61" s="23"/>
      <c r="F61" s="23"/>
      <c r="G61" s="23"/>
      <c r="H61" s="23"/>
      <c r="I61" s="18"/>
      <c r="J61" s="23"/>
      <c r="K61" s="18"/>
      <c r="L61" s="18"/>
      <c r="M61" s="18"/>
      <c r="N61" s="23"/>
      <c r="O61" s="16"/>
      <c r="P61" s="53"/>
    </row>
    <row r="62" spans="1:16" ht="36" customHeight="1">
      <c r="A62" s="29"/>
      <c r="B62" s="17" t="s">
        <v>2</v>
      </c>
      <c r="C62" s="23">
        <v>1646.63</v>
      </c>
      <c r="D62" s="23">
        <v>1361.36</v>
      </c>
      <c r="E62" s="23">
        <v>298.87</v>
      </c>
      <c r="F62" s="23">
        <v>449.64</v>
      </c>
      <c r="G62" s="23">
        <v>405.07</v>
      </c>
      <c r="H62" s="23">
        <v>207.78</v>
      </c>
      <c r="I62" s="18">
        <v>82.68</v>
      </c>
      <c r="J62" s="23">
        <v>1381.36</v>
      </c>
      <c r="K62" s="18">
        <v>277.2</v>
      </c>
      <c r="L62" s="18">
        <v>160.64</v>
      </c>
      <c r="M62" s="18">
        <v>442.6</v>
      </c>
      <c r="N62" s="23">
        <v>500.92</v>
      </c>
      <c r="O62" s="16">
        <v>100</v>
      </c>
      <c r="P62" s="54"/>
    </row>
    <row r="63" spans="1:16" ht="33" customHeight="1">
      <c r="A63" s="26">
        <v>3</v>
      </c>
      <c r="B63" s="38" t="s">
        <v>18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0"/>
    </row>
    <row r="64" spans="1:16" ht="12.75">
      <c r="A64" s="37"/>
      <c r="B64" s="14" t="s">
        <v>9</v>
      </c>
      <c r="C64" s="15">
        <f>C66+C67+C68+C69</f>
        <v>10308.4</v>
      </c>
      <c r="D64" s="15">
        <f>D66+D67+D68+D69</f>
        <v>10308.4</v>
      </c>
      <c r="E64" s="15">
        <f aca="true" t="shared" si="5" ref="E64:M64">E66+E67+E68+E69</f>
        <v>9551.4</v>
      </c>
      <c r="F64" s="15">
        <f t="shared" si="5"/>
        <v>-2000</v>
      </c>
      <c r="G64" s="15">
        <f t="shared" si="5"/>
        <v>2000</v>
      </c>
      <c r="H64" s="15">
        <f t="shared" si="5"/>
        <v>757</v>
      </c>
      <c r="I64" s="15">
        <f t="shared" si="5"/>
        <v>100</v>
      </c>
      <c r="J64" s="15">
        <f t="shared" si="5"/>
        <v>10271.5</v>
      </c>
      <c r="K64" s="15">
        <f t="shared" si="5"/>
        <v>2730.3</v>
      </c>
      <c r="L64" s="15">
        <f t="shared" si="5"/>
        <v>2961.9</v>
      </c>
      <c r="M64" s="15">
        <f t="shared" si="5"/>
        <v>2069.7</v>
      </c>
      <c r="N64" s="15">
        <f>N71+N77+N83</f>
        <v>2509.6</v>
      </c>
      <c r="O64" s="15">
        <f>J64/D64*100</f>
        <v>99.64203950176555</v>
      </c>
      <c r="P64" s="41" t="s">
        <v>33</v>
      </c>
    </row>
    <row r="65" spans="1:16" ht="12.75">
      <c r="A65" s="37"/>
      <c r="B65" s="21" t="s">
        <v>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41"/>
    </row>
    <row r="66" spans="1:16" ht="12.75">
      <c r="A66" s="37"/>
      <c r="B66" s="17" t="s">
        <v>1</v>
      </c>
      <c r="C66" s="16">
        <f>C73+C79+C85</f>
        <v>0</v>
      </c>
      <c r="D66" s="16">
        <f aca="true" t="shared" si="6" ref="D66:L66">D85+D79+D73</f>
        <v>0</v>
      </c>
      <c r="E66" s="16">
        <f t="shared" si="6"/>
        <v>0</v>
      </c>
      <c r="F66" s="16">
        <f t="shared" si="6"/>
        <v>0</v>
      </c>
      <c r="G66" s="16">
        <f t="shared" si="6"/>
        <v>0</v>
      </c>
      <c r="H66" s="16">
        <f t="shared" si="6"/>
        <v>0</v>
      </c>
      <c r="I66" s="16">
        <v>0</v>
      </c>
      <c r="J66" s="16">
        <f t="shared" si="6"/>
        <v>0</v>
      </c>
      <c r="K66" s="16">
        <f t="shared" si="6"/>
        <v>0</v>
      </c>
      <c r="L66" s="16">
        <f t="shared" si="6"/>
        <v>0</v>
      </c>
      <c r="M66" s="16"/>
      <c r="N66" s="16">
        <f>N73+N79+N85</f>
        <v>0</v>
      </c>
      <c r="O66" s="28">
        <v>0</v>
      </c>
      <c r="P66" s="41"/>
    </row>
    <row r="67" spans="1:16" ht="12.75">
      <c r="A67" s="37"/>
      <c r="B67" s="17" t="s">
        <v>5</v>
      </c>
      <c r="C67" s="16">
        <v>10308.4</v>
      </c>
      <c r="D67" s="16">
        <v>10308.4</v>
      </c>
      <c r="E67" s="16">
        <v>9551.4</v>
      </c>
      <c r="F67" s="16">
        <v>-2000</v>
      </c>
      <c r="G67" s="16">
        <v>2000</v>
      </c>
      <c r="H67" s="16">
        <v>757</v>
      </c>
      <c r="I67" s="16">
        <f>I86+I80+I74</f>
        <v>100</v>
      </c>
      <c r="J67" s="16">
        <f>K67+L67+M67+N67</f>
        <v>10271.5</v>
      </c>
      <c r="K67" s="16">
        <v>2730.3</v>
      </c>
      <c r="L67" s="16">
        <v>2961.9</v>
      </c>
      <c r="M67" s="16">
        <v>2069.7</v>
      </c>
      <c r="N67" s="16">
        <v>2509.6</v>
      </c>
      <c r="O67" s="28">
        <f>J67/D67*100</f>
        <v>99.64203950176555</v>
      </c>
      <c r="P67" s="41"/>
    </row>
    <row r="68" spans="1:16" ht="12.75">
      <c r="A68" s="37"/>
      <c r="B68" s="17" t="s">
        <v>6</v>
      </c>
      <c r="C68" s="16"/>
      <c r="D68" s="16"/>
      <c r="E68" s="16"/>
      <c r="F68" s="16"/>
      <c r="G68" s="16"/>
      <c r="H68" s="16"/>
      <c r="I68" s="16"/>
      <c r="J68" s="16">
        <f>J75+J81+J87</f>
        <v>0</v>
      </c>
      <c r="K68" s="16"/>
      <c r="L68" s="16"/>
      <c r="M68" s="16"/>
      <c r="N68" s="16">
        <f>N75+N81+N87</f>
        <v>0</v>
      </c>
      <c r="O68" s="28"/>
      <c r="P68" s="41"/>
    </row>
    <row r="69" spans="1:16" ht="12.75">
      <c r="A69" s="37"/>
      <c r="B69" s="17" t="s">
        <v>2</v>
      </c>
      <c r="C69" s="16">
        <v>0</v>
      </c>
      <c r="D69" s="16">
        <v>0</v>
      </c>
      <c r="E69" s="16">
        <v>0</v>
      </c>
      <c r="F69" s="16"/>
      <c r="G69" s="16"/>
      <c r="H69" s="16"/>
      <c r="I69" s="16"/>
      <c r="J69" s="16">
        <v>0</v>
      </c>
      <c r="K69" s="16">
        <f>K88+K82+K76</f>
        <v>0</v>
      </c>
      <c r="L69" s="16">
        <f>L88</f>
        <v>0</v>
      </c>
      <c r="M69" s="16">
        <v>0</v>
      </c>
      <c r="N69" s="16">
        <v>0</v>
      </c>
      <c r="O69" s="28">
        <v>0</v>
      </c>
      <c r="P69" s="41"/>
    </row>
    <row r="70" spans="1:16" ht="12.75">
      <c r="A70" s="37"/>
      <c r="B70" s="21" t="s">
        <v>3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8"/>
      <c r="O70" s="16"/>
      <c r="P70" s="41"/>
    </row>
    <row r="71" spans="1:16" ht="12.75">
      <c r="A71" s="37"/>
      <c r="B71" s="19" t="s">
        <v>7</v>
      </c>
      <c r="C71" s="20">
        <f>C73+C74+C75+C76</f>
        <v>0</v>
      </c>
      <c r="D71" s="20">
        <f>D73+D74+D75+D76</f>
        <v>0</v>
      </c>
      <c r="E71" s="20">
        <f aca="true" t="shared" si="7" ref="E71:M71">E73+E74+E75+E76</f>
        <v>0</v>
      </c>
      <c r="F71" s="20">
        <f t="shared" si="7"/>
        <v>0</v>
      </c>
      <c r="G71" s="20">
        <f t="shared" si="7"/>
        <v>0</v>
      </c>
      <c r="H71" s="20">
        <f t="shared" si="7"/>
        <v>0</v>
      </c>
      <c r="I71" s="20">
        <f t="shared" si="7"/>
        <v>0</v>
      </c>
      <c r="J71" s="20">
        <f t="shared" si="7"/>
        <v>0</v>
      </c>
      <c r="K71" s="20">
        <f t="shared" si="7"/>
        <v>0</v>
      </c>
      <c r="L71" s="20">
        <f t="shared" si="7"/>
        <v>0</v>
      </c>
      <c r="M71" s="20">
        <f t="shared" si="7"/>
        <v>0</v>
      </c>
      <c r="N71" s="20">
        <f>N73+N74+N75+N76</f>
        <v>0</v>
      </c>
      <c r="O71" s="20"/>
      <c r="P71" s="41"/>
    </row>
    <row r="72" spans="1:16" ht="12.75">
      <c r="A72" s="37"/>
      <c r="B72" s="21" t="s">
        <v>0</v>
      </c>
      <c r="C72" s="22"/>
      <c r="D72" s="22"/>
      <c r="E72" s="22"/>
      <c r="F72" s="22"/>
      <c r="G72" s="22"/>
      <c r="H72" s="22"/>
      <c r="I72" s="16"/>
      <c r="J72" s="22"/>
      <c r="K72" s="16"/>
      <c r="L72" s="16"/>
      <c r="M72" s="16"/>
      <c r="N72" s="18"/>
      <c r="O72" s="16"/>
      <c r="P72" s="41"/>
    </row>
    <row r="73" spans="1:16" ht="12.75">
      <c r="A73" s="37"/>
      <c r="B73" s="17" t="s">
        <v>1</v>
      </c>
      <c r="C73" s="23"/>
      <c r="D73" s="23"/>
      <c r="E73" s="23"/>
      <c r="F73" s="23"/>
      <c r="G73" s="23"/>
      <c r="H73" s="23"/>
      <c r="I73" s="18"/>
      <c r="J73" s="23"/>
      <c r="K73" s="18"/>
      <c r="L73" s="18"/>
      <c r="M73" s="18"/>
      <c r="N73" s="23"/>
      <c r="O73" s="16"/>
      <c r="P73" s="41"/>
    </row>
    <row r="74" spans="1:16" ht="12.75">
      <c r="A74" s="37"/>
      <c r="B74" s="17" t="s">
        <v>5</v>
      </c>
      <c r="C74" s="23"/>
      <c r="D74" s="23"/>
      <c r="E74" s="23"/>
      <c r="F74" s="23"/>
      <c r="G74" s="23"/>
      <c r="H74" s="23"/>
      <c r="I74" s="18"/>
      <c r="J74" s="23"/>
      <c r="K74" s="18"/>
      <c r="L74" s="18"/>
      <c r="M74" s="18"/>
      <c r="N74" s="23"/>
      <c r="O74" s="16"/>
      <c r="P74" s="41"/>
    </row>
    <row r="75" spans="1:16" ht="12.75">
      <c r="A75" s="37"/>
      <c r="B75" s="17" t="s">
        <v>6</v>
      </c>
      <c r="C75" s="23"/>
      <c r="D75" s="23"/>
      <c r="E75" s="23"/>
      <c r="F75" s="23"/>
      <c r="G75" s="23"/>
      <c r="H75" s="23"/>
      <c r="I75" s="18"/>
      <c r="J75" s="23"/>
      <c r="K75" s="18"/>
      <c r="L75" s="18"/>
      <c r="M75" s="18"/>
      <c r="N75" s="23"/>
      <c r="O75" s="16"/>
      <c r="P75" s="41"/>
    </row>
    <row r="76" spans="1:16" ht="12.75">
      <c r="A76" s="37"/>
      <c r="B76" s="17" t="s">
        <v>2</v>
      </c>
      <c r="C76" s="23"/>
      <c r="D76" s="23"/>
      <c r="E76" s="23"/>
      <c r="F76" s="23"/>
      <c r="G76" s="23"/>
      <c r="H76" s="23"/>
      <c r="I76" s="18"/>
      <c r="J76" s="23"/>
      <c r="K76" s="18"/>
      <c r="L76" s="18"/>
      <c r="M76" s="18"/>
      <c r="N76" s="23"/>
      <c r="O76" s="16"/>
      <c r="P76" s="41"/>
    </row>
    <row r="77" spans="1:16" ht="12.75">
      <c r="A77" s="37"/>
      <c r="B77" s="19" t="s">
        <v>8</v>
      </c>
      <c r="C77" s="20">
        <f>C79+C80+C81+C82</f>
        <v>0</v>
      </c>
      <c r="D77" s="20">
        <f>D79+D80+D81+D82</f>
        <v>0</v>
      </c>
      <c r="E77" s="20">
        <f aca="true" t="shared" si="8" ref="E77:M77">E79+E80+E81+E82</f>
        <v>0</v>
      </c>
      <c r="F77" s="20">
        <f t="shared" si="8"/>
        <v>0</v>
      </c>
      <c r="G77" s="20">
        <f t="shared" si="8"/>
        <v>0</v>
      </c>
      <c r="H77" s="20">
        <f t="shared" si="8"/>
        <v>0</v>
      </c>
      <c r="I77" s="20">
        <f t="shared" si="8"/>
        <v>0</v>
      </c>
      <c r="J77" s="20">
        <f t="shared" si="8"/>
        <v>0</v>
      </c>
      <c r="K77" s="20">
        <f t="shared" si="8"/>
        <v>0</v>
      </c>
      <c r="L77" s="20">
        <f t="shared" si="8"/>
        <v>0</v>
      </c>
      <c r="M77" s="20">
        <f t="shared" si="8"/>
        <v>0</v>
      </c>
      <c r="N77" s="20">
        <f>N79+N80+N81+N82</f>
        <v>0</v>
      </c>
      <c r="O77" s="20"/>
      <c r="P77" s="41"/>
    </row>
    <row r="78" spans="1:16" ht="12.75">
      <c r="A78" s="37"/>
      <c r="B78" s="21" t="s">
        <v>0</v>
      </c>
      <c r="C78" s="22"/>
      <c r="D78" s="22"/>
      <c r="E78" s="22"/>
      <c r="F78" s="22"/>
      <c r="G78" s="22"/>
      <c r="H78" s="22"/>
      <c r="I78" s="16"/>
      <c r="J78" s="22"/>
      <c r="K78" s="16"/>
      <c r="L78" s="16"/>
      <c r="M78" s="16"/>
      <c r="N78" s="18"/>
      <c r="O78" s="22"/>
      <c r="P78" s="41"/>
    </row>
    <row r="79" spans="1:16" ht="12.75">
      <c r="A79" s="37"/>
      <c r="B79" s="17" t="s">
        <v>1</v>
      </c>
      <c r="C79" s="23"/>
      <c r="D79" s="23"/>
      <c r="E79" s="23"/>
      <c r="F79" s="23"/>
      <c r="G79" s="23"/>
      <c r="H79" s="23"/>
      <c r="I79" s="18"/>
      <c r="J79" s="23"/>
      <c r="K79" s="18"/>
      <c r="L79" s="18"/>
      <c r="M79" s="18"/>
      <c r="N79" s="23"/>
      <c r="O79" s="16"/>
      <c r="P79" s="41"/>
    </row>
    <row r="80" spans="1:16" ht="12.75">
      <c r="A80" s="37"/>
      <c r="B80" s="17" t="s">
        <v>5</v>
      </c>
      <c r="C80" s="23"/>
      <c r="D80" s="23"/>
      <c r="E80" s="23"/>
      <c r="F80" s="23"/>
      <c r="G80" s="23"/>
      <c r="H80" s="23"/>
      <c r="I80" s="18"/>
      <c r="J80" s="23"/>
      <c r="K80" s="18"/>
      <c r="L80" s="18"/>
      <c r="M80" s="18"/>
      <c r="N80" s="23"/>
      <c r="O80" s="16"/>
      <c r="P80" s="41"/>
    </row>
    <row r="81" spans="1:16" ht="12.75">
      <c r="A81" s="37"/>
      <c r="B81" s="17" t="s">
        <v>6</v>
      </c>
      <c r="C81" s="23"/>
      <c r="D81" s="23"/>
      <c r="E81" s="23"/>
      <c r="F81" s="23"/>
      <c r="G81" s="23"/>
      <c r="H81" s="23"/>
      <c r="I81" s="18"/>
      <c r="J81" s="23"/>
      <c r="K81" s="18"/>
      <c r="L81" s="18"/>
      <c r="M81" s="18"/>
      <c r="N81" s="23"/>
      <c r="O81" s="16"/>
      <c r="P81" s="41"/>
    </row>
    <row r="82" spans="1:16" ht="12.75">
      <c r="A82" s="37"/>
      <c r="B82" s="17" t="s">
        <v>2</v>
      </c>
      <c r="C82" s="23"/>
      <c r="D82" s="23"/>
      <c r="E82" s="23"/>
      <c r="F82" s="23"/>
      <c r="G82" s="23"/>
      <c r="H82" s="23"/>
      <c r="I82" s="18"/>
      <c r="J82" s="23"/>
      <c r="K82" s="18"/>
      <c r="L82" s="18"/>
      <c r="M82" s="18"/>
      <c r="N82" s="23"/>
      <c r="O82" s="16"/>
      <c r="P82" s="41"/>
    </row>
    <row r="83" spans="1:16" ht="12.75">
      <c r="A83" s="37"/>
      <c r="B83" s="19" t="s">
        <v>4</v>
      </c>
      <c r="C83" s="20">
        <f aca="true" t="shared" si="9" ref="C83:H83">C85+C86+C87+C88</f>
        <v>10308.4</v>
      </c>
      <c r="D83" s="20">
        <f t="shared" si="9"/>
        <v>10308.4</v>
      </c>
      <c r="E83" s="20">
        <f t="shared" si="9"/>
        <v>9551.4</v>
      </c>
      <c r="F83" s="20">
        <f t="shared" si="9"/>
        <v>-2000</v>
      </c>
      <c r="G83" s="20">
        <f t="shared" si="9"/>
        <v>2000</v>
      </c>
      <c r="H83" s="20">
        <f t="shared" si="9"/>
        <v>757</v>
      </c>
      <c r="I83" s="20">
        <f>(D83/C83)*100</f>
        <v>100</v>
      </c>
      <c r="J83" s="20">
        <f>J85+J86+J87+J88</f>
        <v>10271.5</v>
      </c>
      <c r="K83" s="20">
        <f>K85+K86+K87+K88</f>
        <v>2730.3</v>
      </c>
      <c r="L83" s="20">
        <f>L85+L86+L87+L88</f>
        <v>2961.9</v>
      </c>
      <c r="M83" s="20">
        <f>M85+M86+M87+M88</f>
        <v>2069.7</v>
      </c>
      <c r="N83" s="20">
        <f>N85+N86+N87+N88</f>
        <v>2509.6</v>
      </c>
      <c r="O83" s="20">
        <f>(J83/D83)*100</f>
        <v>99.64203950176555</v>
      </c>
      <c r="P83" s="41"/>
    </row>
    <row r="84" spans="1:16" ht="12.75">
      <c r="A84" s="37"/>
      <c r="B84" s="21" t="s">
        <v>0</v>
      </c>
      <c r="C84" s="22"/>
      <c r="D84" s="22"/>
      <c r="E84" s="22"/>
      <c r="F84" s="22"/>
      <c r="G84" s="22"/>
      <c r="H84" s="22"/>
      <c r="I84" s="16"/>
      <c r="J84" s="22"/>
      <c r="K84" s="16"/>
      <c r="L84" s="16"/>
      <c r="M84" s="16"/>
      <c r="N84" s="18"/>
      <c r="O84" s="22"/>
      <c r="P84" s="41"/>
    </row>
    <row r="85" spans="1:16" ht="12.75">
      <c r="A85" s="37"/>
      <c r="B85" s="17" t="s">
        <v>1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16">
        <v>0</v>
      </c>
      <c r="J85" s="23">
        <v>0</v>
      </c>
      <c r="K85" s="18">
        <v>0</v>
      </c>
      <c r="L85" s="18">
        <v>0</v>
      </c>
      <c r="M85" s="18">
        <v>0</v>
      </c>
      <c r="N85" s="23">
        <v>0</v>
      </c>
      <c r="O85" s="28">
        <v>0</v>
      </c>
      <c r="P85" s="41"/>
    </row>
    <row r="86" spans="1:16" ht="12.75">
      <c r="A86" s="37"/>
      <c r="B86" s="17" t="s">
        <v>5</v>
      </c>
      <c r="C86" s="23">
        <v>10308.4</v>
      </c>
      <c r="D86" s="23">
        <v>10308.4</v>
      </c>
      <c r="E86" s="23">
        <v>9551.4</v>
      </c>
      <c r="F86" s="23">
        <v>-2000</v>
      </c>
      <c r="G86" s="23">
        <v>2000</v>
      </c>
      <c r="H86" s="23">
        <v>757</v>
      </c>
      <c r="I86" s="18">
        <f>(D86/C86)*100</f>
        <v>100</v>
      </c>
      <c r="J86" s="16">
        <f>K86+L86+M86+N86</f>
        <v>10271.5</v>
      </c>
      <c r="K86" s="18">
        <v>2730.3</v>
      </c>
      <c r="L86" s="18">
        <v>2961.9</v>
      </c>
      <c r="M86" s="16">
        <v>2069.7</v>
      </c>
      <c r="N86" s="23">
        <v>2509.6</v>
      </c>
      <c r="O86" s="28">
        <f>J86/D86*100</f>
        <v>99.64203950176555</v>
      </c>
      <c r="P86" s="41"/>
    </row>
    <row r="87" spans="1:16" ht="12.75">
      <c r="A87" s="37"/>
      <c r="B87" s="17" t="s">
        <v>6</v>
      </c>
      <c r="C87" s="23"/>
      <c r="D87" s="23"/>
      <c r="E87" s="23"/>
      <c r="F87" s="23"/>
      <c r="G87" s="23"/>
      <c r="H87" s="23"/>
      <c r="I87" s="18"/>
      <c r="J87" s="23"/>
      <c r="K87" s="18"/>
      <c r="L87" s="18"/>
      <c r="M87" s="18"/>
      <c r="N87" s="23"/>
      <c r="O87" s="28"/>
      <c r="P87" s="41"/>
    </row>
    <row r="88" spans="1:16" ht="12.75">
      <c r="A88" s="37"/>
      <c r="B88" s="17" t="s">
        <v>2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18">
        <v>0</v>
      </c>
      <c r="J88" s="23">
        <v>0</v>
      </c>
      <c r="K88" s="18">
        <v>0</v>
      </c>
      <c r="L88" s="18">
        <v>0</v>
      </c>
      <c r="M88" s="18">
        <v>0</v>
      </c>
      <c r="N88" s="23">
        <v>0</v>
      </c>
      <c r="O88" s="28">
        <v>0</v>
      </c>
      <c r="P88" s="41"/>
    </row>
    <row r="89" spans="1:16" s="5" customFormat="1" ht="51" customHeight="1">
      <c r="A89" s="26">
        <v>4</v>
      </c>
      <c r="B89" s="38" t="s">
        <v>19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</row>
    <row r="90" spans="1:16" ht="12.75" customHeight="1">
      <c r="A90" s="37"/>
      <c r="B90" s="14" t="s">
        <v>9</v>
      </c>
      <c r="C90" s="15">
        <f>C92+C93+C94+C95</f>
        <v>50823.6</v>
      </c>
      <c r="D90" s="15">
        <f>D92+D93+D94+D95</f>
        <v>50274.2</v>
      </c>
      <c r="E90" s="15">
        <f aca="true" t="shared" si="10" ref="E90:M90">E92+E93+E94+E95</f>
        <v>36232.4</v>
      </c>
      <c r="F90" s="15">
        <f t="shared" si="10"/>
        <v>-6426.75</v>
      </c>
      <c r="G90" s="15">
        <f t="shared" si="10"/>
        <v>9605.94</v>
      </c>
      <c r="H90" s="15">
        <f t="shared" si="10"/>
        <v>10862.61</v>
      </c>
      <c r="I90" s="15">
        <f>D90/C90*100</f>
        <v>98.91900613101001</v>
      </c>
      <c r="J90" s="15">
        <f t="shared" si="10"/>
        <v>50274.2</v>
      </c>
      <c r="K90" s="15">
        <f t="shared" si="10"/>
        <v>13159.4</v>
      </c>
      <c r="L90" s="15">
        <f t="shared" si="10"/>
        <v>13122.63</v>
      </c>
      <c r="M90" s="15">
        <f t="shared" si="10"/>
        <v>12763.300000000001</v>
      </c>
      <c r="N90" s="15">
        <f>N95+N93</f>
        <v>11228.87</v>
      </c>
      <c r="O90" s="20">
        <f>J90/D90*100</f>
        <v>100</v>
      </c>
      <c r="P90" s="41" t="s">
        <v>36</v>
      </c>
    </row>
    <row r="91" spans="1:16" ht="12.75">
      <c r="A91" s="37"/>
      <c r="B91" s="21" t="s">
        <v>0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41"/>
    </row>
    <row r="92" spans="1:16" ht="12.75">
      <c r="A92" s="37"/>
      <c r="B92" s="17" t="s">
        <v>1</v>
      </c>
      <c r="C92" s="16">
        <f>C99+C105+C111</f>
        <v>0</v>
      </c>
      <c r="D92" s="16">
        <f aca="true" t="shared" si="11" ref="D92:M92">D99+D105+D111</f>
        <v>0</v>
      </c>
      <c r="E92" s="16">
        <f t="shared" si="11"/>
        <v>0</v>
      </c>
      <c r="F92" s="16">
        <f t="shared" si="11"/>
        <v>0</v>
      </c>
      <c r="G92" s="16">
        <f t="shared" si="11"/>
        <v>0</v>
      </c>
      <c r="H92" s="16">
        <f t="shared" si="11"/>
        <v>0</v>
      </c>
      <c r="I92" s="15">
        <v>0</v>
      </c>
      <c r="J92" s="16">
        <f t="shared" si="11"/>
        <v>0</v>
      </c>
      <c r="K92" s="16">
        <f t="shared" si="11"/>
        <v>0</v>
      </c>
      <c r="L92" s="16">
        <f t="shared" si="11"/>
        <v>0</v>
      </c>
      <c r="M92" s="16">
        <f t="shared" si="11"/>
        <v>0</v>
      </c>
      <c r="N92" s="16">
        <f>N99+N105+N111</f>
        <v>0</v>
      </c>
      <c r="O92" s="16"/>
      <c r="P92" s="41"/>
    </row>
    <row r="93" spans="1:16" ht="12.75">
      <c r="A93" s="37"/>
      <c r="B93" s="17" t="s">
        <v>5</v>
      </c>
      <c r="C93" s="16">
        <v>34887</v>
      </c>
      <c r="D93" s="16">
        <v>34887</v>
      </c>
      <c r="E93" s="16">
        <v>33887</v>
      </c>
      <c r="F93" s="16">
        <v>-10000</v>
      </c>
      <c r="G93" s="16">
        <v>6002</v>
      </c>
      <c r="H93" s="16">
        <v>4998</v>
      </c>
      <c r="I93" s="15">
        <f>D93/C93*100</f>
        <v>100</v>
      </c>
      <c r="J93" s="16">
        <v>34887</v>
      </c>
      <c r="K93" s="16">
        <v>10814</v>
      </c>
      <c r="L93" s="16">
        <v>9549.38</v>
      </c>
      <c r="M93" s="16">
        <v>9159.36</v>
      </c>
      <c r="N93" s="16">
        <f>J93-M93-L93-K93</f>
        <v>5364.26</v>
      </c>
      <c r="O93" s="20">
        <f>J93/D93*100</f>
        <v>100</v>
      </c>
      <c r="P93" s="41"/>
    </row>
    <row r="94" spans="1:16" ht="12.75">
      <c r="A94" s="37"/>
      <c r="B94" s="17" t="s">
        <v>6</v>
      </c>
      <c r="C94" s="16">
        <f>C101+C107+C113</f>
        <v>0</v>
      </c>
      <c r="D94" s="16">
        <f>D101+D107+D113</f>
        <v>0</v>
      </c>
      <c r="E94" s="16"/>
      <c r="F94" s="16"/>
      <c r="G94" s="16"/>
      <c r="H94" s="16">
        <f>H101+H107+H113</f>
        <v>0</v>
      </c>
      <c r="I94" s="16"/>
      <c r="J94" s="16">
        <f>J101+J107+J113</f>
        <v>0</v>
      </c>
      <c r="K94" s="16"/>
      <c r="L94" s="16"/>
      <c r="M94" s="16"/>
      <c r="N94" s="16">
        <f>N101+N107+N113</f>
        <v>0</v>
      </c>
      <c r="O94" s="16"/>
      <c r="P94" s="41"/>
    </row>
    <row r="95" spans="1:16" ht="12.75">
      <c r="A95" s="37"/>
      <c r="B95" s="17" t="s">
        <v>2</v>
      </c>
      <c r="C95" s="16">
        <v>15936.6</v>
      </c>
      <c r="D95" s="16">
        <v>15387.2</v>
      </c>
      <c r="E95" s="16">
        <v>2345.4</v>
      </c>
      <c r="F95" s="16">
        <v>3573.25</v>
      </c>
      <c r="G95" s="16">
        <v>3603.94</v>
      </c>
      <c r="H95" s="16">
        <f>D95-G95-F95-E95</f>
        <v>5864.610000000001</v>
      </c>
      <c r="I95" s="15">
        <f>D95/C95*100</f>
        <v>96.55258963643438</v>
      </c>
      <c r="J95" s="16">
        <v>15387.2</v>
      </c>
      <c r="K95" s="16">
        <v>2345.4</v>
      </c>
      <c r="L95" s="16">
        <v>3573.25</v>
      </c>
      <c r="M95" s="16">
        <v>3603.94</v>
      </c>
      <c r="N95" s="16">
        <f>J95-M95-L95-K95</f>
        <v>5864.610000000001</v>
      </c>
      <c r="O95" s="20">
        <f>J95/D95*100</f>
        <v>100</v>
      </c>
      <c r="P95" s="41"/>
    </row>
    <row r="96" spans="1:16" ht="12.75">
      <c r="A96" s="37"/>
      <c r="B96" s="21" t="s">
        <v>3</v>
      </c>
      <c r="C96" s="16"/>
      <c r="D96" s="16"/>
      <c r="E96" s="16"/>
      <c r="F96" s="16"/>
      <c r="G96" s="16"/>
      <c r="H96" s="16"/>
      <c r="I96" s="16"/>
      <c r="J96" s="16"/>
      <c r="K96" s="16"/>
      <c r="L96" s="33"/>
      <c r="M96" s="16"/>
      <c r="N96" s="18"/>
      <c r="O96" s="16"/>
      <c r="P96" s="41"/>
    </row>
    <row r="97" spans="1:16" ht="12.75">
      <c r="A97" s="37"/>
      <c r="B97" s="19" t="s">
        <v>7</v>
      </c>
      <c r="C97" s="20">
        <f>C99+C100+C101+C102</f>
        <v>0</v>
      </c>
      <c r="D97" s="20">
        <f>D99+D100+D101+D102</f>
        <v>0</v>
      </c>
      <c r="E97" s="20">
        <f aca="true" t="shared" si="12" ref="E97:M97">E99+E100+E101+E102</f>
        <v>0</v>
      </c>
      <c r="F97" s="20">
        <f t="shared" si="12"/>
        <v>0</v>
      </c>
      <c r="G97" s="20">
        <f t="shared" si="12"/>
        <v>0</v>
      </c>
      <c r="H97" s="20">
        <f t="shared" si="12"/>
        <v>0</v>
      </c>
      <c r="I97" s="20">
        <f t="shared" si="12"/>
        <v>0</v>
      </c>
      <c r="J97" s="20">
        <f t="shared" si="12"/>
        <v>0</v>
      </c>
      <c r="K97" s="20">
        <f t="shared" si="12"/>
        <v>0</v>
      </c>
      <c r="L97" s="20">
        <f t="shared" si="12"/>
        <v>0</v>
      </c>
      <c r="M97" s="20">
        <f t="shared" si="12"/>
        <v>0</v>
      </c>
      <c r="N97" s="20">
        <f>N99+N100+N101+N102</f>
        <v>0</v>
      </c>
      <c r="O97" s="20"/>
      <c r="P97" s="41"/>
    </row>
    <row r="98" spans="1:16" ht="12.75">
      <c r="A98" s="37"/>
      <c r="B98" s="21" t="s">
        <v>0</v>
      </c>
      <c r="C98" s="22"/>
      <c r="D98" s="22"/>
      <c r="E98" s="22"/>
      <c r="F98" s="22"/>
      <c r="G98" s="22"/>
      <c r="H98" s="22"/>
      <c r="I98" s="16"/>
      <c r="J98" s="22"/>
      <c r="K98" s="16"/>
      <c r="L98" s="16"/>
      <c r="M98" s="16"/>
      <c r="N98" s="18"/>
      <c r="O98" s="16"/>
      <c r="P98" s="41"/>
    </row>
    <row r="99" spans="1:16" ht="12.75">
      <c r="A99" s="37"/>
      <c r="B99" s="17" t="s">
        <v>1</v>
      </c>
      <c r="C99" s="23"/>
      <c r="D99" s="23"/>
      <c r="E99" s="23"/>
      <c r="F99" s="23"/>
      <c r="G99" s="23"/>
      <c r="H99" s="23"/>
      <c r="I99" s="18"/>
      <c r="J99" s="23"/>
      <c r="K99" s="18"/>
      <c r="L99" s="18"/>
      <c r="M99" s="18"/>
      <c r="N99" s="23"/>
      <c r="O99" s="16"/>
      <c r="P99" s="41"/>
    </row>
    <row r="100" spans="1:16" ht="12.75">
      <c r="A100" s="37"/>
      <c r="B100" s="17" t="s">
        <v>5</v>
      </c>
      <c r="C100" s="23"/>
      <c r="D100" s="23"/>
      <c r="E100" s="23"/>
      <c r="F100" s="23"/>
      <c r="G100" s="23"/>
      <c r="H100" s="23"/>
      <c r="I100" s="18"/>
      <c r="J100" s="23"/>
      <c r="K100" s="18"/>
      <c r="L100" s="18"/>
      <c r="M100" s="18"/>
      <c r="N100" s="23"/>
      <c r="O100" s="16"/>
      <c r="P100" s="41"/>
    </row>
    <row r="101" spans="1:16" ht="12.75">
      <c r="A101" s="37"/>
      <c r="B101" s="17" t="s">
        <v>6</v>
      </c>
      <c r="C101" s="23"/>
      <c r="D101" s="23"/>
      <c r="E101" s="23"/>
      <c r="F101" s="23"/>
      <c r="G101" s="23"/>
      <c r="H101" s="23"/>
      <c r="I101" s="18"/>
      <c r="J101" s="23"/>
      <c r="K101" s="18"/>
      <c r="L101" s="18"/>
      <c r="M101" s="18"/>
      <c r="N101" s="23"/>
      <c r="O101" s="16"/>
      <c r="P101" s="41"/>
    </row>
    <row r="102" spans="1:16" ht="12.75">
      <c r="A102" s="37"/>
      <c r="B102" s="17" t="s">
        <v>2</v>
      </c>
      <c r="C102" s="23"/>
      <c r="D102" s="23"/>
      <c r="E102" s="23"/>
      <c r="F102" s="23"/>
      <c r="G102" s="23"/>
      <c r="H102" s="23"/>
      <c r="I102" s="18"/>
      <c r="J102" s="23"/>
      <c r="K102" s="18"/>
      <c r="L102" s="18"/>
      <c r="M102" s="18"/>
      <c r="N102" s="23"/>
      <c r="O102" s="16"/>
      <c r="P102" s="41"/>
    </row>
    <row r="103" spans="1:16" ht="12.75">
      <c r="A103" s="37"/>
      <c r="B103" s="19" t="s">
        <v>8</v>
      </c>
      <c r="C103" s="20">
        <f>C105+C106+C107+C108</f>
        <v>0</v>
      </c>
      <c r="D103" s="20">
        <f>D105+D106+D107+D108</f>
        <v>0</v>
      </c>
      <c r="E103" s="20">
        <f aca="true" t="shared" si="13" ref="E103:M103">E105+E106+E107+E108</f>
        <v>0</v>
      </c>
      <c r="F103" s="20">
        <f t="shared" si="13"/>
        <v>0</v>
      </c>
      <c r="G103" s="20">
        <f t="shared" si="13"/>
        <v>0</v>
      </c>
      <c r="H103" s="20">
        <f t="shared" si="13"/>
        <v>0</v>
      </c>
      <c r="I103" s="20">
        <f t="shared" si="13"/>
        <v>0</v>
      </c>
      <c r="J103" s="20">
        <f t="shared" si="13"/>
        <v>0</v>
      </c>
      <c r="K103" s="20">
        <f t="shared" si="13"/>
        <v>0</v>
      </c>
      <c r="L103" s="20">
        <f t="shared" si="13"/>
        <v>0</v>
      </c>
      <c r="M103" s="20">
        <f t="shared" si="13"/>
        <v>0</v>
      </c>
      <c r="N103" s="20">
        <f>N105+N106+N107+N108</f>
        <v>0</v>
      </c>
      <c r="O103" s="20"/>
      <c r="P103" s="41"/>
    </row>
    <row r="104" spans="1:16" ht="12.75">
      <c r="A104" s="37"/>
      <c r="B104" s="21" t="s">
        <v>0</v>
      </c>
      <c r="C104" s="22"/>
      <c r="D104" s="22"/>
      <c r="E104" s="22"/>
      <c r="F104" s="22"/>
      <c r="G104" s="22"/>
      <c r="H104" s="22"/>
      <c r="I104" s="16"/>
      <c r="J104" s="22"/>
      <c r="K104" s="16"/>
      <c r="L104" s="16"/>
      <c r="M104" s="16"/>
      <c r="N104" s="18"/>
      <c r="O104" s="22"/>
      <c r="P104" s="41"/>
    </row>
    <row r="105" spans="1:16" ht="12.75">
      <c r="A105" s="37"/>
      <c r="B105" s="17" t="s">
        <v>1</v>
      </c>
      <c r="C105" s="23"/>
      <c r="D105" s="23"/>
      <c r="E105" s="23"/>
      <c r="F105" s="23"/>
      <c r="G105" s="23"/>
      <c r="H105" s="23"/>
      <c r="I105" s="18"/>
      <c r="J105" s="23"/>
      <c r="K105" s="18"/>
      <c r="L105" s="18"/>
      <c r="M105" s="18"/>
      <c r="N105" s="23"/>
      <c r="O105" s="16"/>
      <c r="P105" s="41"/>
    </row>
    <row r="106" spans="1:16" ht="12.75">
      <c r="A106" s="37"/>
      <c r="B106" s="17" t="s">
        <v>5</v>
      </c>
      <c r="C106" s="23"/>
      <c r="D106" s="23"/>
      <c r="E106" s="23"/>
      <c r="F106" s="23"/>
      <c r="G106" s="23"/>
      <c r="H106" s="23"/>
      <c r="I106" s="18"/>
      <c r="J106" s="23"/>
      <c r="K106" s="18"/>
      <c r="L106" s="18"/>
      <c r="M106" s="18"/>
      <c r="N106" s="23"/>
      <c r="O106" s="16"/>
      <c r="P106" s="41"/>
    </row>
    <row r="107" spans="1:16" ht="12.75">
      <c r="A107" s="37"/>
      <c r="B107" s="17" t="s">
        <v>6</v>
      </c>
      <c r="C107" s="23"/>
      <c r="D107" s="23"/>
      <c r="E107" s="23"/>
      <c r="F107" s="23"/>
      <c r="G107" s="23"/>
      <c r="H107" s="23"/>
      <c r="I107" s="18"/>
      <c r="J107" s="23"/>
      <c r="K107" s="18"/>
      <c r="L107" s="18"/>
      <c r="M107" s="18"/>
      <c r="N107" s="23"/>
      <c r="O107" s="16"/>
      <c r="P107" s="41"/>
    </row>
    <row r="108" spans="1:16" ht="12.75">
      <c r="A108" s="37"/>
      <c r="B108" s="17" t="s">
        <v>2</v>
      </c>
      <c r="C108" s="23"/>
      <c r="D108" s="23"/>
      <c r="E108" s="23"/>
      <c r="F108" s="23"/>
      <c r="G108" s="23"/>
      <c r="H108" s="23"/>
      <c r="I108" s="18"/>
      <c r="J108" s="23"/>
      <c r="K108" s="18"/>
      <c r="L108" s="18"/>
      <c r="M108" s="18"/>
      <c r="N108" s="23"/>
      <c r="O108" s="16"/>
      <c r="P108" s="41"/>
    </row>
    <row r="109" spans="1:16" ht="12.75">
      <c r="A109" s="37"/>
      <c r="B109" s="19" t="s">
        <v>4</v>
      </c>
      <c r="C109" s="20">
        <f aca="true" t="shared" si="14" ref="C109:H109">C111+C112+C113+C114</f>
        <v>50823.6</v>
      </c>
      <c r="D109" s="20">
        <f t="shared" si="14"/>
        <v>50274.2</v>
      </c>
      <c r="E109" s="20">
        <f t="shared" si="14"/>
        <v>36232.4</v>
      </c>
      <c r="F109" s="20">
        <f t="shared" si="14"/>
        <v>-6426.75</v>
      </c>
      <c r="G109" s="20">
        <f t="shared" si="14"/>
        <v>9605.94</v>
      </c>
      <c r="H109" s="20">
        <f t="shared" si="14"/>
        <v>10862.61</v>
      </c>
      <c r="I109" s="15">
        <f>D109/C109*100</f>
        <v>98.91900613101001</v>
      </c>
      <c r="J109" s="20">
        <f>J112+J114</f>
        <v>50274.2</v>
      </c>
      <c r="K109" s="20">
        <f>K111+K112+K113+K114</f>
        <v>13159.4</v>
      </c>
      <c r="L109" s="20">
        <f>L111+L112+L113+L114</f>
        <v>13122.63</v>
      </c>
      <c r="M109" s="20">
        <f>M111+M112+M113+M114</f>
        <v>12763.300000000001</v>
      </c>
      <c r="N109" s="20">
        <f>N111+N112+N113+N114</f>
        <v>11228.87</v>
      </c>
      <c r="O109" s="20">
        <f>J109/D109*100</f>
        <v>100</v>
      </c>
      <c r="P109" s="41"/>
    </row>
    <row r="110" spans="1:16" ht="12.75">
      <c r="A110" s="37"/>
      <c r="B110" s="21" t="s">
        <v>0</v>
      </c>
      <c r="C110" s="22"/>
      <c r="D110" s="22"/>
      <c r="E110" s="22"/>
      <c r="F110" s="22"/>
      <c r="G110" s="22"/>
      <c r="H110" s="22"/>
      <c r="I110" s="16"/>
      <c r="J110" s="22"/>
      <c r="K110" s="16"/>
      <c r="L110" s="16"/>
      <c r="M110" s="16"/>
      <c r="N110" s="18"/>
      <c r="O110" s="22"/>
      <c r="P110" s="41"/>
    </row>
    <row r="111" spans="1:16" ht="12.75">
      <c r="A111" s="37"/>
      <c r="B111" s="17" t="s">
        <v>1</v>
      </c>
      <c r="C111" s="23"/>
      <c r="D111" s="23"/>
      <c r="E111" s="23"/>
      <c r="F111" s="23"/>
      <c r="G111" s="23"/>
      <c r="H111" s="23"/>
      <c r="I111" s="18"/>
      <c r="J111" s="23"/>
      <c r="K111" s="18"/>
      <c r="L111" s="18"/>
      <c r="M111" s="18"/>
      <c r="N111" s="23"/>
      <c r="O111" s="16"/>
      <c r="P111" s="41"/>
    </row>
    <row r="112" spans="1:16" ht="12.75">
      <c r="A112" s="37"/>
      <c r="B112" s="17" t="s">
        <v>5</v>
      </c>
      <c r="C112" s="23">
        <v>34887</v>
      </c>
      <c r="D112" s="16">
        <v>34887</v>
      </c>
      <c r="E112" s="16">
        <v>33887</v>
      </c>
      <c r="F112" s="16">
        <v>-10000</v>
      </c>
      <c r="G112" s="16">
        <v>6002</v>
      </c>
      <c r="H112" s="16">
        <v>4998</v>
      </c>
      <c r="I112" s="15">
        <f>D112/C112*100</f>
        <v>100</v>
      </c>
      <c r="J112" s="16">
        <v>34887</v>
      </c>
      <c r="K112" s="16">
        <v>10814</v>
      </c>
      <c r="L112" s="16">
        <v>9549.38</v>
      </c>
      <c r="M112" s="16">
        <v>9159.36</v>
      </c>
      <c r="N112" s="16">
        <f>J112-M112-L112-K112</f>
        <v>5364.26</v>
      </c>
      <c r="O112" s="20">
        <f>J112/D112*100</f>
        <v>100</v>
      </c>
      <c r="P112" s="41"/>
    </row>
    <row r="113" spans="1:16" ht="12.75">
      <c r="A113" s="37"/>
      <c r="B113" s="17" t="s">
        <v>6</v>
      </c>
      <c r="C113" s="23"/>
      <c r="D113" s="23"/>
      <c r="E113" s="23"/>
      <c r="F113" s="23"/>
      <c r="G113" s="23"/>
      <c r="H113" s="23"/>
      <c r="I113" s="18"/>
      <c r="J113" s="23"/>
      <c r="K113" s="18"/>
      <c r="L113" s="18"/>
      <c r="M113" s="18"/>
      <c r="N113" s="23"/>
      <c r="O113" s="16"/>
      <c r="P113" s="41"/>
    </row>
    <row r="114" spans="1:16" ht="24" customHeight="1">
      <c r="A114" s="37"/>
      <c r="B114" s="17" t="s">
        <v>2</v>
      </c>
      <c r="C114" s="16">
        <v>15936.6</v>
      </c>
      <c r="D114" s="16">
        <v>15387.2</v>
      </c>
      <c r="E114" s="16">
        <v>2345.4</v>
      </c>
      <c r="F114" s="16">
        <v>3573.25</v>
      </c>
      <c r="G114" s="16">
        <v>3603.94</v>
      </c>
      <c r="H114" s="16">
        <f>D114-G114-F114-E114</f>
        <v>5864.610000000001</v>
      </c>
      <c r="I114" s="15">
        <f>D114/C114*100</f>
        <v>96.55258963643438</v>
      </c>
      <c r="J114" s="16">
        <v>15387.2</v>
      </c>
      <c r="K114" s="16">
        <v>2345.4</v>
      </c>
      <c r="L114" s="16">
        <v>3573.25</v>
      </c>
      <c r="M114" s="16">
        <v>3603.94</v>
      </c>
      <c r="N114" s="16">
        <f>J114-M114-L114-K114</f>
        <v>5864.610000000001</v>
      </c>
      <c r="O114" s="20">
        <f>J114/D114*100</f>
        <v>100</v>
      </c>
      <c r="P114" s="41"/>
    </row>
    <row r="115" spans="3:14" ht="12.7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</sheetData>
  <sheetProtection/>
  <mergeCells count="26">
    <mergeCell ref="B2:P2"/>
    <mergeCell ref="B3:P3"/>
    <mergeCell ref="B4:P4"/>
    <mergeCell ref="B6:B8"/>
    <mergeCell ref="C6:C8"/>
    <mergeCell ref="P6:P8"/>
    <mergeCell ref="O6:O8"/>
    <mergeCell ref="J6:N6"/>
    <mergeCell ref="D6:I6"/>
    <mergeCell ref="D7:D8"/>
    <mergeCell ref="E7:H7"/>
    <mergeCell ref="I7:I8"/>
    <mergeCell ref="A6:A8"/>
    <mergeCell ref="A12:A36"/>
    <mergeCell ref="B89:P89"/>
    <mergeCell ref="P90:P114"/>
    <mergeCell ref="B10:P10"/>
    <mergeCell ref="P12:P36"/>
    <mergeCell ref="B63:P63"/>
    <mergeCell ref="A64:A88"/>
    <mergeCell ref="A90:A114"/>
    <mergeCell ref="P64:P88"/>
    <mergeCell ref="J7:J8"/>
    <mergeCell ref="K7:N7"/>
    <mergeCell ref="B11:P11"/>
    <mergeCell ref="P38:P62"/>
  </mergeCells>
  <printOptions/>
  <pageMargins left="0.1968503937007874" right="0.1968503937007874" top="0.4330708661417323" bottom="0.2755905511811024" header="0.31496062992125984" footer="0.1968503937007874"/>
  <pageSetup horizontalDpi="600" verticalDpi="600" orientation="landscape" paperSize="9" scale="60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Бабрашева</dc:creator>
  <cp:keywords/>
  <dc:description/>
  <cp:lastModifiedBy>Евгений</cp:lastModifiedBy>
  <cp:lastPrinted>2013-04-23T07:12:48Z</cp:lastPrinted>
  <dcterms:created xsi:type="dcterms:W3CDTF">2004-04-20T06:28:13Z</dcterms:created>
  <dcterms:modified xsi:type="dcterms:W3CDTF">2013-04-23T09:47:54Z</dcterms:modified>
  <cp:category/>
  <cp:version/>
  <cp:contentType/>
  <cp:contentStatus/>
</cp:coreProperties>
</file>