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2" activeTab="2"/>
  </bookViews>
  <sheets>
    <sheet name="младший мед. персонал " sheetId="1" r:id="rId1"/>
    <sheet name="средний мед. персонал" sheetId="2" r:id="rId2"/>
    <sheet name="врачи" sheetId="3" r:id="rId3"/>
    <sheet name="пед. раб." sheetId="4" r:id="rId4"/>
    <sheet name="соц. раб. (3)" sheetId="5" r:id="rId5"/>
    <sheet name="по всем категориям" sheetId="6" r:id="rId6"/>
    <sheet name="Лист1" sheetId="7" r:id="rId7"/>
  </sheets>
  <definedNames/>
  <calcPr fullCalcOnLoad="1" fullPrecision="0"/>
</workbook>
</file>

<file path=xl/sharedStrings.xml><?xml version="1.0" encoding="utf-8"?>
<sst xmlns="http://schemas.openxmlformats.org/spreadsheetml/2006/main" count="273" uniqueCount="45">
  <si>
    <t>№</t>
  </si>
  <si>
    <t>Наименование показателей</t>
  </si>
  <si>
    <t>2012 г.</t>
  </si>
  <si>
    <t>2013 г.</t>
  </si>
  <si>
    <t>2014 г.</t>
  </si>
  <si>
    <t>2015 г.</t>
  </si>
  <si>
    <t>2016 г.</t>
  </si>
  <si>
    <t>2017 г.</t>
  </si>
  <si>
    <t>2018 г.</t>
  </si>
  <si>
    <t>Средняя заработная плата по субъекту Российской Федерации (прогноз субъекта Российской Федерации), руб.</t>
  </si>
  <si>
    <t xml:space="preserve">Размер начислений на фонд оплаты труда, % </t>
  </si>
  <si>
    <t>в том числе:</t>
  </si>
  <si>
    <t>Соотношение объема средств от оптимизации к сумме объема средств, предусмотренного на повышение оплаты труда, % (стр.5/стр.9*100%)</t>
  </si>
  <si>
    <t>Итого по всем категориям работников*</t>
  </si>
  <si>
    <t>* заполняется как итоговая сумма по итогам заполнения таблиц по всем категориям работников</t>
  </si>
  <si>
    <t>Темп роста к предыдущему году, %</t>
  </si>
  <si>
    <t>Соотношение объема средств от оптимизации к сумме объема средств, предусмотренного на повышение оплаты труда, % (стр.11/стр.15*100%)</t>
  </si>
  <si>
    <t>2013г.-2015г.</t>
  </si>
  <si>
    <t>2013г.-2018г.</t>
  </si>
  <si>
    <t>Х</t>
  </si>
  <si>
    <t>включая средства, полученные за счет проведения  мероприятий            по оптимизации</t>
  </si>
  <si>
    <t>Среднесписочная численность работников, человек</t>
  </si>
  <si>
    <t xml:space="preserve">Фонд оплаты труда с начислениями, тыс. рублей </t>
  </si>
  <si>
    <t>Прирост фонда оплаты труда с начислениями к 2012 году, тыс. рублей (фонд оплаты труда по графе соответствующего года – стр. 2 за 2012 г.)</t>
  </si>
  <si>
    <t>за счет средств консолидированного бюджета субъекта Российской Федерации, тыс. рублей</t>
  </si>
  <si>
    <r>
      <t>за счет средств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ОМС, тыс. рублей</t>
    </r>
  </si>
  <si>
    <t>за счет средств от приносящей доход деятельности, тыс. рублей</t>
  </si>
  <si>
    <t xml:space="preserve">за счет иных источников (решений), включая корректировку консолидированного бюджета субъекта Российской Федерации на соответствующий год, тыс. рублей </t>
  </si>
  <si>
    <t>Среднесписочная численность работников,  человек</t>
  </si>
  <si>
    <t>Среднемесячная заработная плата работников,  рублей</t>
  </si>
  <si>
    <t>Соотношение средней заработной платы работников и средней заработной платы в субъекте Российской Федерации, %</t>
  </si>
  <si>
    <r>
      <t>Прирост фонда оплаты труда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начислениями к 2012 году, тыс. рублей (фонд оплаты труда стр. 8 по графе соответствующего года – стр. 8 за 2012 г.)</t>
    </r>
  </si>
  <si>
    <t>включая средства, полученные за счет проведения  мероприятий  по оптимизации, тыс. руб.</t>
  </si>
  <si>
    <t>Итого, объем средств, предусмотренный на повышение оплаты труда , тыс. руб. (стр. 10+12+13+14)</t>
  </si>
  <si>
    <t>Показатели повышения средней заработной платы   работников учреждений социального обслуживания населения, расположенных на территории Республики Алтай</t>
  </si>
  <si>
    <t>х</t>
  </si>
  <si>
    <t>Категория работников -  педагогические работники, оказывающие социальные услуги детям-сиротам</t>
  </si>
  <si>
    <t>Категория работников -  социальные работники</t>
  </si>
  <si>
    <t>Категория работников -  младший медицинский персонал</t>
  </si>
  <si>
    <t>Категория работников -  средний медицинский персонал</t>
  </si>
  <si>
    <t>Категория работников -  врачи</t>
  </si>
  <si>
    <t>Итого, объем средств, предусмотренный на повышение оплаты труда, тыс. руб. (стр. 4+6+7+8)</t>
  </si>
  <si>
    <t>Прирост фонда оплаты труда с начислениями к 2012 году, тыс. рублей (фонд оплаты труда стр. 8 по графе соответствующего года – стр. 8 за 2012 г.)</t>
  </si>
  <si>
    <t>за счет средств ОМС, тыс. рублей</t>
  </si>
  <si>
    <t xml:space="preserve"> расчет доп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</si>
</sst>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1" fontId="7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6" fillId="0" borderId="11" xfId="0" applyNumberFormat="1" applyFont="1" applyBorder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B7">
      <selection activeCell="E8" sqref="E8"/>
    </sheetView>
  </sheetViews>
  <sheetFormatPr defaultColWidth="9.140625" defaultRowHeight="15"/>
  <cols>
    <col min="1" max="1" width="6.7109375" style="0" customWidth="1"/>
    <col min="2" max="2" width="50.28125" style="0" customWidth="1"/>
    <col min="3" max="3" width="7.140625" style="0" customWidth="1"/>
    <col min="4" max="4" width="7.7109375" style="0" customWidth="1"/>
    <col min="5" max="5" width="8.421875" style="0" customWidth="1"/>
    <col min="6" max="6" width="7.8515625" style="0" customWidth="1"/>
    <col min="7" max="7" width="8.57421875" style="0" customWidth="1"/>
    <col min="8" max="8" width="7.7109375" style="0" customWidth="1"/>
    <col min="9" max="9" width="8.140625" style="0" customWidth="1"/>
    <col min="10" max="10" width="8.00390625" style="0" customWidth="1"/>
    <col min="11" max="11" width="7.8515625" style="0" customWidth="1"/>
  </cols>
  <sheetData>
    <row r="1" spans="2:11" ht="30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38</v>
      </c>
    </row>
    <row r="3" spans="1:11" ht="31.5">
      <c r="A3" s="2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45" customHeight="1">
      <c r="A4" s="2">
        <v>1</v>
      </c>
      <c r="B4" s="35" t="s">
        <v>9</v>
      </c>
      <c r="C4" s="33">
        <v>17970</v>
      </c>
      <c r="D4" s="18">
        <v>19759</v>
      </c>
      <c r="E4" s="18">
        <v>21678</v>
      </c>
      <c r="F4" s="18">
        <v>23385</v>
      </c>
      <c r="G4" s="18">
        <v>25256</v>
      </c>
      <c r="H4" s="18">
        <v>27276</v>
      </c>
      <c r="I4" s="18">
        <v>29486</v>
      </c>
      <c r="J4" s="16"/>
      <c r="K4" s="16"/>
    </row>
    <row r="5" spans="1:11" ht="19.5" customHeight="1">
      <c r="A5" s="2">
        <v>2</v>
      </c>
      <c r="B5" s="35" t="s">
        <v>15</v>
      </c>
      <c r="C5" s="2"/>
      <c r="D5" s="11">
        <f aca="true" t="shared" si="0" ref="D5:I5">D4/C4*100</f>
        <v>110</v>
      </c>
      <c r="E5" s="11">
        <f t="shared" si="0"/>
        <v>109.7</v>
      </c>
      <c r="F5" s="11">
        <f t="shared" si="0"/>
        <v>107.9</v>
      </c>
      <c r="G5" s="11">
        <f t="shared" si="0"/>
        <v>108</v>
      </c>
      <c r="H5" s="11">
        <f t="shared" si="0"/>
        <v>108</v>
      </c>
      <c r="I5" s="11">
        <f t="shared" si="0"/>
        <v>108.1</v>
      </c>
      <c r="J5" s="2" t="s">
        <v>19</v>
      </c>
      <c r="K5" s="2" t="s">
        <v>19</v>
      </c>
    </row>
    <row r="6" spans="1:11" ht="22.5" customHeight="1">
      <c r="A6" s="2">
        <v>3</v>
      </c>
      <c r="B6" s="35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39" customHeight="1">
      <c r="A7" s="2">
        <v>4</v>
      </c>
      <c r="B7" s="35" t="s">
        <v>29</v>
      </c>
      <c r="C7" s="20"/>
      <c r="D7" s="24"/>
      <c r="E7" s="20"/>
      <c r="F7" s="20"/>
      <c r="G7" s="20"/>
      <c r="H7" s="20"/>
      <c r="I7" s="20"/>
      <c r="J7" s="20"/>
      <c r="K7" s="20"/>
    </row>
    <row r="8" spans="1:11" ht="18" customHeight="1">
      <c r="A8" s="2">
        <v>5</v>
      </c>
      <c r="B8" s="35" t="s">
        <v>15</v>
      </c>
      <c r="C8" s="2"/>
      <c r="D8" s="11" t="e">
        <f aca="true" t="shared" si="1" ref="D8:I8">D7/C7*100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2" t="s">
        <v>19</v>
      </c>
      <c r="K8" s="2" t="s">
        <v>19</v>
      </c>
    </row>
    <row r="9" spans="1:11" ht="45">
      <c r="A9" s="2">
        <v>6</v>
      </c>
      <c r="B9" s="35" t="s">
        <v>30</v>
      </c>
      <c r="C9" s="11">
        <f>C7/C4*100</f>
        <v>0</v>
      </c>
      <c r="D9" s="2">
        <v>39.8</v>
      </c>
      <c r="E9" s="2">
        <v>40.3</v>
      </c>
      <c r="F9" s="2">
        <v>55.2</v>
      </c>
      <c r="G9" s="2">
        <v>68.9</v>
      </c>
      <c r="H9" s="2">
        <v>84</v>
      </c>
      <c r="I9" s="2">
        <v>100</v>
      </c>
      <c r="J9" s="11"/>
      <c r="K9" s="11"/>
    </row>
    <row r="10" spans="1:11" ht="15.75">
      <c r="A10" s="2">
        <v>7</v>
      </c>
      <c r="B10" s="35" t="s">
        <v>10</v>
      </c>
      <c r="C10" s="2">
        <v>30.2</v>
      </c>
      <c r="D10" s="2">
        <v>30.2</v>
      </c>
      <c r="E10" s="2">
        <v>30.2</v>
      </c>
      <c r="F10" s="2">
        <v>30.2</v>
      </c>
      <c r="G10" s="2">
        <v>30.2</v>
      </c>
      <c r="H10" s="2">
        <v>30.2</v>
      </c>
      <c r="I10" s="2">
        <v>30.2</v>
      </c>
      <c r="J10" s="2" t="s">
        <v>19</v>
      </c>
      <c r="K10" s="2" t="s">
        <v>19</v>
      </c>
    </row>
    <row r="11" spans="1:11" ht="15.75">
      <c r="A11" s="2">
        <v>8</v>
      </c>
      <c r="B11" s="35" t="s">
        <v>22</v>
      </c>
      <c r="C11" s="25">
        <f>C6*C7*12/1000*(100+C10)/100</f>
        <v>0</v>
      </c>
      <c r="D11" s="25">
        <f aca="true" t="shared" si="2" ref="D11:I11">D6*D7*12/1000*(100+D10)/100</f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F11+E11+D11</f>
        <v>0</v>
      </c>
      <c r="K11" s="25">
        <f>J11+G11+H11+I11</f>
        <v>0</v>
      </c>
    </row>
    <row r="12" spans="1:11" ht="51.75" customHeight="1">
      <c r="A12" s="2">
        <v>9</v>
      </c>
      <c r="B12" s="35" t="s">
        <v>42</v>
      </c>
      <c r="C12" s="25" t="s">
        <v>19</v>
      </c>
      <c r="D12" s="25">
        <f>D11-C11</f>
        <v>0</v>
      </c>
      <c r="E12" s="25">
        <f>E11-C11</f>
        <v>0</v>
      </c>
      <c r="F12" s="25">
        <f>F11-C11</f>
        <v>0</v>
      </c>
      <c r="G12" s="25">
        <f>G11-C11</f>
        <v>0</v>
      </c>
      <c r="H12" s="25">
        <f>H11-C11</f>
        <v>0</v>
      </c>
      <c r="I12" s="25">
        <f>I11-C11</f>
        <v>0</v>
      </c>
      <c r="J12" s="26">
        <f>D12+E12+F12</f>
        <v>0</v>
      </c>
      <c r="K12" s="26">
        <f>I12+H12+G12+F12+E12+D12</f>
        <v>0</v>
      </c>
    </row>
    <row r="13" spans="1:11" ht="15.75">
      <c r="A13" s="8"/>
      <c r="B13" s="35" t="s">
        <v>11</v>
      </c>
      <c r="C13" s="25" t="s">
        <v>19</v>
      </c>
      <c r="D13" s="25"/>
      <c r="E13" s="25"/>
      <c r="F13" s="25"/>
      <c r="G13" s="25"/>
      <c r="H13" s="25"/>
      <c r="I13" s="25"/>
      <c r="J13" s="25"/>
      <c r="K13" s="25"/>
    </row>
    <row r="14" spans="1:11" ht="30" customHeight="1">
      <c r="A14" s="2">
        <v>10</v>
      </c>
      <c r="B14" s="35" t="s">
        <v>24</v>
      </c>
      <c r="C14" s="25" t="s">
        <v>19</v>
      </c>
      <c r="D14" s="25">
        <f aca="true" t="shared" si="3" ref="D14:I14">D12-D17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>F14+E14+D14</f>
        <v>0</v>
      </c>
      <c r="K14" s="25">
        <f>J14+I14+H14+G14</f>
        <v>0</v>
      </c>
    </row>
    <row r="15" spans="1:11" ht="30" customHeight="1">
      <c r="A15" s="2">
        <v>11</v>
      </c>
      <c r="B15" s="35" t="s">
        <v>32</v>
      </c>
      <c r="C15" s="25" t="s">
        <v>19</v>
      </c>
      <c r="D15" s="25"/>
      <c r="E15" s="25"/>
      <c r="F15" s="25"/>
      <c r="G15" s="25"/>
      <c r="H15" s="25"/>
      <c r="I15" s="25"/>
      <c r="J15" s="25">
        <f>F15+E15+D15</f>
        <v>0</v>
      </c>
      <c r="K15" s="25">
        <f>J15+I15+H15+G15</f>
        <v>0</v>
      </c>
    </row>
    <row r="16" spans="1:11" ht="18" customHeight="1">
      <c r="A16" s="2">
        <v>12</v>
      </c>
      <c r="B16" s="35" t="s">
        <v>43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">
        <v>13</v>
      </c>
      <c r="B17" s="35" t="s">
        <v>26</v>
      </c>
      <c r="C17" s="25" t="s">
        <v>19</v>
      </c>
      <c r="D17" s="25"/>
      <c r="E17" s="25"/>
      <c r="F17" s="25"/>
      <c r="G17" s="25"/>
      <c r="H17" s="25"/>
      <c r="I17" s="25"/>
      <c r="J17" s="25">
        <f>F17+E17+D17</f>
        <v>0</v>
      </c>
      <c r="K17" s="25">
        <f>J17+I17+H17+G17</f>
        <v>0</v>
      </c>
    </row>
    <row r="18" spans="1:11" ht="62.25" customHeight="1">
      <c r="A18" s="2">
        <v>14</v>
      </c>
      <c r="B18" s="35" t="s">
        <v>27</v>
      </c>
      <c r="C18" s="25" t="s">
        <v>19</v>
      </c>
      <c r="D18" s="25"/>
      <c r="E18" s="25"/>
      <c r="F18" s="25"/>
      <c r="G18" s="25"/>
      <c r="H18" s="25"/>
      <c r="I18" s="25"/>
      <c r="J18" s="25">
        <f>F18+E18+D18</f>
        <v>0</v>
      </c>
      <c r="K18" s="25">
        <f>J18+I18+H18+G18</f>
        <v>0</v>
      </c>
    </row>
    <row r="19" spans="1:11" ht="49.5" customHeight="1">
      <c r="A19" s="7">
        <v>15</v>
      </c>
      <c r="B19" s="35" t="s">
        <v>33</v>
      </c>
      <c r="C19" s="25" t="s">
        <v>19</v>
      </c>
      <c r="D19" s="25">
        <f>D18+D17+D16+D14</f>
        <v>0</v>
      </c>
      <c r="E19" s="25">
        <f aca="true" t="shared" si="4" ref="E19:K19">E18+E17+E16+E14</f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</row>
    <row r="20" spans="1:11" ht="59.25" customHeight="1">
      <c r="A20" s="7">
        <v>16</v>
      </c>
      <c r="B20" s="35" t="s">
        <v>16</v>
      </c>
      <c r="C20" s="25" t="s">
        <v>19</v>
      </c>
      <c r="D20" s="25" t="e">
        <f aca="true" t="shared" si="5" ref="D20:I20">D15/D19*100</f>
        <v>#DIV/0!</v>
      </c>
      <c r="E20" s="25" t="e">
        <f t="shared" si="5"/>
        <v>#DIV/0!</v>
      </c>
      <c r="F20" s="25" t="e">
        <f t="shared" si="5"/>
        <v>#DIV/0!</v>
      </c>
      <c r="G20" s="25" t="e">
        <f t="shared" si="5"/>
        <v>#DIV/0!</v>
      </c>
      <c r="H20" s="25" t="e">
        <f t="shared" si="5"/>
        <v>#DIV/0!</v>
      </c>
      <c r="I20" s="25" t="e">
        <f t="shared" si="5"/>
        <v>#DIV/0!</v>
      </c>
      <c r="J20" s="25" t="s">
        <v>19</v>
      </c>
      <c r="K20" s="25" t="s">
        <v>19</v>
      </c>
    </row>
  </sheetData>
  <sheetProtection/>
  <mergeCells count="1">
    <mergeCell ref="B1:K1"/>
  </mergeCells>
  <printOptions/>
  <pageMargins left="0.7086614173228347" right="0.5118110236220472" top="0.15748031496062992" bottom="0.3937007874015748" header="0.31496062992125984" footer="0.31496062992125984"/>
  <pageSetup fitToWidth="0" fitToHeight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D17" sqref="D17:I17"/>
    </sheetView>
  </sheetViews>
  <sheetFormatPr defaultColWidth="9.140625" defaultRowHeight="15"/>
  <cols>
    <col min="1" max="1" width="5.140625" style="0" customWidth="1"/>
    <col min="2" max="2" width="57.7109375" style="0" customWidth="1"/>
    <col min="3" max="3" width="8.140625" style="0" customWidth="1"/>
    <col min="4" max="5" width="8.00390625" style="0" customWidth="1"/>
    <col min="6" max="6" width="7.421875" style="0" customWidth="1"/>
    <col min="7" max="7" width="8.140625" style="0" customWidth="1"/>
    <col min="8" max="8" width="7.28125" style="0" customWidth="1"/>
    <col min="9" max="9" width="8.140625" style="0" customWidth="1"/>
    <col min="10" max="11" width="13.140625" style="0" bestFit="1" customWidth="1"/>
  </cols>
  <sheetData>
    <row r="1" spans="2:11" ht="30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39</v>
      </c>
    </row>
    <row r="3" spans="1:11" ht="31.5">
      <c r="A3" s="2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45" customHeight="1">
      <c r="A4" s="2">
        <v>1</v>
      </c>
      <c r="B4" s="5" t="s">
        <v>9</v>
      </c>
      <c r="C4" s="33">
        <v>17970</v>
      </c>
      <c r="D4" s="18">
        <v>19759</v>
      </c>
      <c r="E4" s="18">
        <v>21678</v>
      </c>
      <c r="F4" s="18">
        <v>23385</v>
      </c>
      <c r="G4" s="18">
        <v>25256</v>
      </c>
      <c r="H4" s="18">
        <v>27276</v>
      </c>
      <c r="I4" s="18">
        <v>29486</v>
      </c>
      <c r="J4" s="16"/>
      <c r="K4" s="16"/>
    </row>
    <row r="5" spans="1:11" ht="19.5" customHeight="1">
      <c r="A5" s="2">
        <v>2</v>
      </c>
      <c r="B5" s="5" t="s">
        <v>15</v>
      </c>
      <c r="C5" s="2"/>
      <c r="D5" s="11">
        <f aca="true" t="shared" si="0" ref="D5:I5">D4/C4*100</f>
        <v>110</v>
      </c>
      <c r="E5" s="11">
        <f t="shared" si="0"/>
        <v>109.7</v>
      </c>
      <c r="F5" s="11">
        <f t="shared" si="0"/>
        <v>107.9</v>
      </c>
      <c r="G5" s="11">
        <f t="shared" si="0"/>
        <v>108</v>
      </c>
      <c r="H5" s="11">
        <f t="shared" si="0"/>
        <v>108</v>
      </c>
      <c r="I5" s="11">
        <f t="shared" si="0"/>
        <v>108.1</v>
      </c>
      <c r="J5" s="2" t="s">
        <v>19</v>
      </c>
      <c r="K5" s="2" t="s">
        <v>19</v>
      </c>
    </row>
    <row r="6" spans="1:11" ht="22.5" customHeight="1">
      <c r="A6" s="2">
        <v>3</v>
      </c>
      <c r="B6" s="5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24.75" customHeight="1">
      <c r="A7" s="2">
        <v>4</v>
      </c>
      <c r="B7" s="5" t="s">
        <v>29</v>
      </c>
      <c r="C7" s="20"/>
      <c r="D7" s="24"/>
      <c r="E7" s="20"/>
      <c r="F7" s="20"/>
      <c r="G7" s="20"/>
      <c r="H7" s="20"/>
      <c r="I7" s="20"/>
      <c r="J7" s="20"/>
      <c r="K7" s="20"/>
    </row>
    <row r="8" spans="1:11" ht="18" customHeight="1">
      <c r="A8" s="2">
        <v>5</v>
      </c>
      <c r="B8" s="5" t="s">
        <v>15</v>
      </c>
      <c r="C8" s="2"/>
      <c r="D8" s="11" t="e">
        <f aca="true" t="shared" si="1" ref="D8:I8">D7/C7*100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2" t="s">
        <v>19</v>
      </c>
      <c r="K8" s="2" t="s">
        <v>19</v>
      </c>
    </row>
    <row r="9" spans="1:11" ht="47.25">
      <c r="A9" s="2">
        <v>6</v>
      </c>
      <c r="B9" s="5" t="s">
        <v>30</v>
      </c>
      <c r="C9" s="11">
        <f>C7/C4*100</f>
        <v>0</v>
      </c>
      <c r="D9" s="2">
        <v>57.1</v>
      </c>
      <c r="E9" s="2">
        <v>57.8</v>
      </c>
      <c r="F9" s="2">
        <v>68.3</v>
      </c>
      <c r="G9" s="2">
        <v>78.9</v>
      </c>
      <c r="H9" s="2">
        <v>89.4</v>
      </c>
      <c r="I9" s="2">
        <v>100</v>
      </c>
      <c r="J9" s="11"/>
      <c r="K9" s="11"/>
    </row>
    <row r="10" spans="1:11" ht="15.75">
      <c r="A10" s="2">
        <v>7</v>
      </c>
      <c r="B10" s="5" t="s">
        <v>10</v>
      </c>
      <c r="C10" s="2">
        <v>30.2</v>
      </c>
      <c r="D10" s="2">
        <v>30.2</v>
      </c>
      <c r="E10" s="2">
        <v>30.2</v>
      </c>
      <c r="F10" s="2">
        <v>30.2</v>
      </c>
      <c r="G10" s="2">
        <v>30.2</v>
      </c>
      <c r="H10" s="2">
        <v>30.2</v>
      </c>
      <c r="I10" s="2">
        <v>30.2</v>
      </c>
      <c r="J10" s="2" t="s">
        <v>19</v>
      </c>
      <c r="K10" s="2" t="s">
        <v>19</v>
      </c>
    </row>
    <row r="11" spans="1:11" ht="15.75">
      <c r="A11" s="2">
        <v>8</v>
      </c>
      <c r="B11" s="5" t="s">
        <v>22</v>
      </c>
      <c r="C11" s="25">
        <f>C6*C7*12/1000*(100+C10)/100</f>
        <v>0</v>
      </c>
      <c r="D11" s="25">
        <f aca="true" t="shared" si="2" ref="D11:I11">D6*D7*12/1000*(100+D10)/100</f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F11+E11+D11</f>
        <v>0</v>
      </c>
      <c r="K11" s="25">
        <f>J11+G11+H11+I11</f>
        <v>0</v>
      </c>
    </row>
    <row r="12" spans="1:11" ht="51.75" customHeight="1">
      <c r="A12" s="2">
        <v>9</v>
      </c>
      <c r="B12" s="5" t="s">
        <v>31</v>
      </c>
      <c r="C12" s="25" t="s">
        <v>19</v>
      </c>
      <c r="D12" s="25">
        <f>D11-C11</f>
        <v>0</v>
      </c>
      <c r="E12" s="25">
        <f>E11-C11</f>
        <v>0</v>
      </c>
      <c r="F12" s="25">
        <f>F11-C11</f>
        <v>0</v>
      </c>
      <c r="G12" s="25">
        <f>G11-C11</f>
        <v>0</v>
      </c>
      <c r="H12" s="25">
        <f>H11-C11</f>
        <v>0</v>
      </c>
      <c r="I12" s="25">
        <f>I11-C11</f>
        <v>0</v>
      </c>
      <c r="J12" s="26">
        <f>D12+E12+F12</f>
        <v>0</v>
      </c>
      <c r="K12" s="26">
        <f>I12+H12+G12+F12+E12+D12</f>
        <v>0</v>
      </c>
    </row>
    <row r="13" spans="1:11" ht="15.75">
      <c r="A13" s="8"/>
      <c r="B13" s="5" t="s">
        <v>11</v>
      </c>
      <c r="C13" s="25" t="s">
        <v>19</v>
      </c>
      <c r="D13" s="25"/>
      <c r="E13" s="25"/>
      <c r="F13" s="25"/>
      <c r="G13" s="25"/>
      <c r="H13" s="25"/>
      <c r="I13" s="25"/>
      <c r="J13" s="25"/>
      <c r="K13" s="25"/>
    </row>
    <row r="14" spans="1:11" ht="30" customHeight="1">
      <c r="A14" s="2">
        <v>10</v>
      </c>
      <c r="B14" s="5" t="s">
        <v>24</v>
      </c>
      <c r="C14" s="25" t="s">
        <v>19</v>
      </c>
      <c r="D14" s="25">
        <f aca="true" t="shared" si="3" ref="D14:I14">D12-D17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>F14+E14+D14</f>
        <v>0</v>
      </c>
      <c r="K14" s="25">
        <f>J14+I14+H14+G14</f>
        <v>0</v>
      </c>
    </row>
    <row r="15" spans="1:11" ht="30" customHeight="1">
      <c r="A15" s="2">
        <v>11</v>
      </c>
      <c r="B15" s="5" t="s">
        <v>32</v>
      </c>
      <c r="C15" s="25" t="s">
        <v>19</v>
      </c>
      <c r="D15" s="25"/>
      <c r="E15" s="25"/>
      <c r="F15" s="25"/>
      <c r="G15" s="25"/>
      <c r="H15" s="25"/>
      <c r="I15" s="25"/>
      <c r="J15" s="25">
        <f>F15+E15+D15</f>
        <v>0</v>
      </c>
      <c r="K15" s="25">
        <f>J15+I15+H15+G15</f>
        <v>0</v>
      </c>
    </row>
    <row r="16" spans="1:11" ht="18" customHeight="1">
      <c r="A16" s="2">
        <v>12</v>
      </c>
      <c r="B16" s="5" t="s">
        <v>25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">
        <v>13</v>
      </c>
      <c r="B17" s="5" t="s">
        <v>26</v>
      </c>
      <c r="C17" s="25" t="s">
        <v>19</v>
      </c>
      <c r="D17" s="25"/>
      <c r="E17" s="25"/>
      <c r="F17" s="25"/>
      <c r="G17" s="25"/>
      <c r="H17" s="25"/>
      <c r="I17" s="25"/>
      <c r="J17" s="25">
        <f>F17+E17+D17</f>
        <v>0</v>
      </c>
      <c r="K17" s="25">
        <f>J17+I17+H17+G17</f>
        <v>0</v>
      </c>
    </row>
    <row r="18" spans="1:11" ht="62.25" customHeight="1">
      <c r="A18" s="2">
        <v>14</v>
      </c>
      <c r="B18" s="5" t="s">
        <v>27</v>
      </c>
      <c r="C18" s="25" t="s">
        <v>19</v>
      </c>
      <c r="D18" s="25"/>
      <c r="E18" s="25"/>
      <c r="F18" s="25"/>
      <c r="G18" s="25"/>
      <c r="H18" s="25"/>
      <c r="I18" s="25"/>
      <c r="J18" s="25">
        <f>F18+E18+D18</f>
        <v>0</v>
      </c>
      <c r="K18" s="25">
        <f>J18+I18+H18+G18</f>
        <v>0</v>
      </c>
    </row>
    <row r="19" spans="1:11" ht="38.25" customHeight="1">
      <c r="A19" s="7">
        <v>15</v>
      </c>
      <c r="B19" s="5" t="s">
        <v>33</v>
      </c>
      <c r="C19" s="25" t="s">
        <v>19</v>
      </c>
      <c r="D19" s="25">
        <f>D18+D17+D16+D14</f>
        <v>0</v>
      </c>
      <c r="E19" s="25">
        <f aca="true" t="shared" si="4" ref="E19:K19">E18+E17+E16+E14</f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</row>
    <row r="20" spans="1:11" ht="48.75" customHeight="1">
      <c r="A20" s="7">
        <v>16</v>
      </c>
      <c r="B20" s="5" t="s">
        <v>16</v>
      </c>
      <c r="C20" s="25" t="s">
        <v>19</v>
      </c>
      <c r="D20" s="25" t="e">
        <f aca="true" t="shared" si="5" ref="D20:I20">D15/D19*100</f>
        <v>#DIV/0!</v>
      </c>
      <c r="E20" s="25" t="e">
        <f t="shared" si="5"/>
        <v>#DIV/0!</v>
      </c>
      <c r="F20" s="25" t="e">
        <f t="shared" si="5"/>
        <v>#DIV/0!</v>
      </c>
      <c r="G20" s="25" t="e">
        <f t="shared" si="5"/>
        <v>#DIV/0!</v>
      </c>
      <c r="H20" s="25" t="e">
        <f t="shared" si="5"/>
        <v>#DIV/0!</v>
      </c>
      <c r="I20" s="25" t="e">
        <f t="shared" si="5"/>
        <v>#DIV/0!</v>
      </c>
      <c r="J20" s="25" t="s">
        <v>19</v>
      </c>
      <c r="K20" s="25" t="s">
        <v>19</v>
      </c>
    </row>
    <row r="21" spans="2:11" ht="15.75">
      <c r="B21" s="34"/>
      <c r="J21" s="25"/>
      <c r="K21" s="25"/>
    </row>
  </sheetData>
  <sheetProtection/>
  <mergeCells count="1">
    <mergeCell ref="B1:K1"/>
  </mergeCells>
  <printOptions/>
  <pageMargins left="0.7086614173228347" right="0.5118110236220472" top="0.15748031496062992" bottom="0.3937007874015748" header="0.31496062992125984" footer="0.31496062992125984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B1">
      <selection activeCell="D17" sqref="D17:I17"/>
    </sheetView>
  </sheetViews>
  <sheetFormatPr defaultColWidth="9.140625" defaultRowHeight="15"/>
  <cols>
    <col min="1" max="1" width="5.140625" style="0" customWidth="1"/>
    <col min="2" max="2" width="57.7109375" style="0" customWidth="1"/>
    <col min="3" max="3" width="8.140625" style="0" customWidth="1"/>
    <col min="4" max="5" width="8.00390625" style="0" customWidth="1"/>
    <col min="6" max="6" width="7.421875" style="0" customWidth="1"/>
    <col min="7" max="7" width="7.8515625" style="0" customWidth="1"/>
    <col min="8" max="8" width="8.00390625" style="0" customWidth="1"/>
    <col min="9" max="9" width="8.140625" style="0" customWidth="1"/>
    <col min="10" max="11" width="13.140625" style="0" bestFit="1" customWidth="1"/>
  </cols>
  <sheetData>
    <row r="1" spans="2:11" ht="30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40</v>
      </c>
    </row>
    <row r="3" spans="1:11" ht="31.5">
      <c r="A3" s="2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45" customHeight="1">
      <c r="A4" s="2">
        <v>1</v>
      </c>
      <c r="B4" s="5" t="s">
        <v>9</v>
      </c>
      <c r="C4" s="21">
        <v>17970.2</v>
      </c>
      <c r="D4" s="17">
        <v>19759</v>
      </c>
      <c r="E4" s="17">
        <v>21678</v>
      </c>
      <c r="F4" s="17">
        <v>23385</v>
      </c>
      <c r="G4" s="18">
        <v>25256</v>
      </c>
      <c r="H4" s="17">
        <v>27276</v>
      </c>
      <c r="I4" s="17">
        <v>29486</v>
      </c>
      <c r="J4" s="15"/>
      <c r="K4" s="16"/>
    </row>
    <row r="5" spans="1:11" ht="19.5" customHeight="1">
      <c r="A5" s="2">
        <v>2</v>
      </c>
      <c r="B5" s="5" t="s">
        <v>15</v>
      </c>
      <c r="C5" s="2"/>
      <c r="D5" s="11">
        <f aca="true" t="shared" si="0" ref="D5:I5">D4/C4*100</f>
        <v>110</v>
      </c>
      <c r="E5" s="11">
        <f t="shared" si="0"/>
        <v>109.7</v>
      </c>
      <c r="F5" s="2">
        <f t="shared" si="0"/>
        <v>107.874342651536</v>
      </c>
      <c r="G5" s="2">
        <f t="shared" si="0"/>
        <v>108.000855249091</v>
      </c>
      <c r="H5" s="2">
        <f t="shared" si="0"/>
        <v>107.998099461514</v>
      </c>
      <c r="I5" s="2">
        <f t="shared" si="0"/>
        <v>108.102361050007</v>
      </c>
      <c r="J5" s="2" t="s">
        <v>19</v>
      </c>
      <c r="K5" s="2" t="s">
        <v>19</v>
      </c>
    </row>
    <row r="6" spans="1:11" ht="22.5" customHeight="1">
      <c r="A6" s="2">
        <v>3</v>
      </c>
      <c r="B6" s="5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24.75" customHeight="1">
      <c r="A7" s="2">
        <v>4</v>
      </c>
      <c r="B7" s="5" t="s">
        <v>29</v>
      </c>
      <c r="C7" s="12"/>
      <c r="D7" s="24"/>
      <c r="E7" s="12"/>
      <c r="F7" s="12"/>
      <c r="G7" s="12"/>
      <c r="H7" s="12"/>
      <c r="I7" s="12"/>
      <c r="J7" s="14"/>
      <c r="K7" s="14"/>
    </row>
    <row r="8" spans="1:11" ht="18" customHeight="1">
      <c r="A8" s="2">
        <v>5</v>
      </c>
      <c r="B8" s="5" t="s">
        <v>15</v>
      </c>
      <c r="C8" s="2"/>
      <c r="D8" s="11" t="e">
        <f aca="true" t="shared" si="1" ref="D8:I8">D7/C7*100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2" t="s">
        <v>19</v>
      </c>
      <c r="K8" s="2" t="s">
        <v>19</v>
      </c>
    </row>
    <row r="9" spans="1:11" ht="47.25">
      <c r="A9" s="2">
        <v>6</v>
      </c>
      <c r="B9" s="5" t="s">
        <v>30</v>
      </c>
      <c r="C9" s="11">
        <f>C7/C4*100</f>
        <v>0</v>
      </c>
      <c r="D9" s="2">
        <v>90.5</v>
      </c>
      <c r="E9" s="2">
        <v>91.6</v>
      </c>
      <c r="F9" s="2">
        <v>118.7</v>
      </c>
      <c r="G9" s="2">
        <v>145.8</v>
      </c>
      <c r="H9" s="2">
        <v>172.9</v>
      </c>
      <c r="I9" s="2">
        <v>200</v>
      </c>
      <c r="J9" s="11"/>
      <c r="K9" s="11"/>
    </row>
    <row r="10" spans="1:11" ht="15.75">
      <c r="A10" s="2">
        <v>7</v>
      </c>
      <c r="B10" s="5" t="s">
        <v>10</v>
      </c>
      <c r="C10" s="2">
        <v>30.2</v>
      </c>
      <c r="D10" s="2">
        <v>30.2</v>
      </c>
      <c r="E10" s="2">
        <v>30.2</v>
      </c>
      <c r="F10" s="2">
        <v>30.2</v>
      </c>
      <c r="G10" s="2">
        <v>30.2</v>
      </c>
      <c r="H10" s="2">
        <v>30.2</v>
      </c>
      <c r="I10" s="2">
        <v>30.2</v>
      </c>
      <c r="J10" s="2" t="s">
        <v>19</v>
      </c>
      <c r="K10" s="2" t="s">
        <v>19</v>
      </c>
    </row>
    <row r="11" spans="1:11" ht="15.75">
      <c r="A11" s="2">
        <v>8</v>
      </c>
      <c r="B11" s="5" t="s">
        <v>22</v>
      </c>
      <c r="C11" s="25">
        <f>C6*C7*12/1000*(100+C10)/100</f>
        <v>0</v>
      </c>
      <c r="D11" s="25">
        <f aca="true" t="shared" si="2" ref="D11:I11">D6*D7*12/1000*(100+D10)/100</f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F11+E11+D11</f>
        <v>0</v>
      </c>
      <c r="K11" s="25">
        <f>J11+G11+H11+I11</f>
        <v>0</v>
      </c>
    </row>
    <row r="12" spans="1:11" ht="51.75" customHeight="1">
      <c r="A12" s="2">
        <v>9</v>
      </c>
      <c r="B12" s="5" t="s">
        <v>31</v>
      </c>
      <c r="C12" s="25" t="s">
        <v>19</v>
      </c>
      <c r="D12" s="25">
        <f>D11-C11</f>
        <v>0</v>
      </c>
      <c r="E12" s="25">
        <f>E11-C11</f>
        <v>0</v>
      </c>
      <c r="F12" s="25">
        <f>F11-C11</f>
        <v>0</v>
      </c>
      <c r="G12" s="25">
        <f>G11-C11</f>
        <v>0</v>
      </c>
      <c r="H12" s="25">
        <f>H11-C11</f>
        <v>0</v>
      </c>
      <c r="I12" s="25">
        <f>I11-C11</f>
        <v>0</v>
      </c>
      <c r="J12" s="26">
        <f>D12+E12+F12</f>
        <v>0</v>
      </c>
      <c r="K12" s="26">
        <f>I12+H12+G12+F12+E12+D12</f>
        <v>0</v>
      </c>
    </row>
    <row r="13" spans="1:11" ht="15.75">
      <c r="A13" s="8"/>
      <c r="B13" s="5" t="s">
        <v>11</v>
      </c>
      <c r="C13" s="25" t="s">
        <v>19</v>
      </c>
      <c r="D13" s="25"/>
      <c r="E13" s="25"/>
      <c r="F13" s="25"/>
      <c r="G13" s="25"/>
      <c r="H13" s="25"/>
      <c r="I13" s="25"/>
      <c r="J13" s="25"/>
      <c r="K13" s="25"/>
    </row>
    <row r="14" spans="1:11" ht="30" customHeight="1">
      <c r="A14" s="2">
        <v>10</v>
      </c>
      <c r="B14" s="5" t="s">
        <v>24</v>
      </c>
      <c r="C14" s="25" t="s">
        <v>19</v>
      </c>
      <c r="D14" s="25">
        <f aca="true" t="shared" si="3" ref="D14:I14">D12-D17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>F14+E14+D14</f>
        <v>0</v>
      </c>
      <c r="K14" s="25">
        <f>J14+I14+H14+G14</f>
        <v>0</v>
      </c>
    </row>
    <row r="15" spans="1:11" ht="30" customHeight="1">
      <c r="A15" s="2">
        <v>11</v>
      </c>
      <c r="B15" s="5" t="s">
        <v>32</v>
      </c>
      <c r="C15" s="25" t="s">
        <v>19</v>
      </c>
      <c r="D15" s="25"/>
      <c r="E15" s="25"/>
      <c r="F15" s="25"/>
      <c r="G15" s="25"/>
      <c r="H15" s="25"/>
      <c r="I15" s="25"/>
      <c r="J15" s="25">
        <f>F15+E15+D15</f>
        <v>0</v>
      </c>
      <c r="K15" s="25">
        <f>J15+I15+H15+G15</f>
        <v>0</v>
      </c>
    </row>
    <row r="16" spans="1:11" ht="18" customHeight="1">
      <c r="A16" s="2">
        <v>12</v>
      </c>
      <c r="B16" s="5" t="s">
        <v>25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">
        <v>13</v>
      </c>
      <c r="B17" s="5" t="s">
        <v>26</v>
      </c>
      <c r="C17" s="25" t="s">
        <v>19</v>
      </c>
      <c r="D17" s="25"/>
      <c r="E17" s="25"/>
      <c r="F17" s="25"/>
      <c r="G17" s="25"/>
      <c r="H17" s="25"/>
      <c r="I17" s="25"/>
      <c r="J17" s="25">
        <f>F17+E17+D17</f>
        <v>0</v>
      </c>
      <c r="K17" s="25">
        <f>J17+I17+H17+G17</f>
        <v>0</v>
      </c>
    </row>
    <row r="18" spans="1:11" ht="62.25" customHeight="1">
      <c r="A18" s="2">
        <v>14</v>
      </c>
      <c r="B18" s="5" t="s">
        <v>27</v>
      </c>
      <c r="C18" s="25" t="s">
        <v>19</v>
      </c>
      <c r="D18" s="25"/>
      <c r="E18" s="25"/>
      <c r="F18" s="25"/>
      <c r="G18" s="25"/>
      <c r="H18" s="25"/>
      <c r="I18" s="25"/>
      <c r="J18" s="25">
        <f>F18+E18+D18</f>
        <v>0</v>
      </c>
      <c r="K18" s="25">
        <f>J18+I18+H18+G18</f>
        <v>0</v>
      </c>
    </row>
    <row r="19" spans="1:11" ht="38.25" customHeight="1">
      <c r="A19" s="7">
        <v>15</v>
      </c>
      <c r="B19" s="5" t="s">
        <v>33</v>
      </c>
      <c r="C19" s="25" t="s">
        <v>19</v>
      </c>
      <c r="D19" s="25">
        <f>D18+D17+D16+D14</f>
        <v>0</v>
      </c>
      <c r="E19" s="25">
        <f aca="true" t="shared" si="4" ref="E19:K19">E18+E17+E16+E14</f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</row>
    <row r="20" spans="1:11" ht="48.75" customHeight="1">
      <c r="A20" s="7">
        <v>16</v>
      </c>
      <c r="B20" s="5" t="s">
        <v>16</v>
      </c>
      <c r="C20" s="25" t="s">
        <v>19</v>
      </c>
      <c r="D20" s="25" t="e">
        <f aca="true" t="shared" si="5" ref="D20:I20">D15/D19*100</f>
        <v>#DIV/0!</v>
      </c>
      <c r="E20" s="25" t="e">
        <f t="shared" si="5"/>
        <v>#DIV/0!</v>
      </c>
      <c r="F20" s="25" t="e">
        <f t="shared" si="5"/>
        <v>#DIV/0!</v>
      </c>
      <c r="G20" s="25" t="e">
        <f t="shared" si="5"/>
        <v>#DIV/0!</v>
      </c>
      <c r="H20" s="25" t="e">
        <f t="shared" si="5"/>
        <v>#DIV/0!</v>
      </c>
      <c r="I20" s="25" t="e">
        <f t="shared" si="5"/>
        <v>#DIV/0!</v>
      </c>
      <c r="J20" s="25" t="s">
        <v>19</v>
      </c>
      <c r="K20" s="25" t="s">
        <v>19</v>
      </c>
    </row>
  </sheetData>
  <sheetProtection/>
  <mergeCells count="1">
    <mergeCell ref="B1:K1"/>
  </mergeCells>
  <printOptions/>
  <pageMargins left="0.7086614173228347" right="0.5118110236220472" top="0.15748031496062992" bottom="0.3937007874015748" header="0.31496062992125984" footer="0.31496062992125984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7">
      <selection activeCell="E18" sqref="E18:H18"/>
    </sheetView>
  </sheetViews>
  <sheetFormatPr defaultColWidth="9.140625" defaultRowHeight="15"/>
  <cols>
    <col min="1" max="1" width="5.140625" style="0" customWidth="1"/>
    <col min="2" max="2" width="57.7109375" style="0" customWidth="1"/>
    <col min="3" max="3" width="8.140625" style="0" customWidth="1"/>
    <col min="4" max="5" width="8.00390625" style="0" customWidth="1"/>
    <col min="6" max="6" width="7.421875" style="0" customWidth="1"/>
    <col min="7" max="7" width="7.8515625" style="0" customWidth="1"/>
    <col min="8" max="8" width="8.00390625" style="0" customWidth="1"/>
    <col min="9" max="9" width="8.140625" style="0" customWidth="1"/>
    <col min="10" max="11" width="13.140625" style="0" bestFit="1" customWidth="1"/>
  </cols>
  <sheetData>
    <row r="1" spans="2:11" ht="30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36</v>
      </c>
    </row>
    <row r="3" spans="1:11" ht="31.5">
      <c r="A3" s="2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45" customHeight="1">
      <c r="A4" s="2">
        <v>1</v>
      </c>
      <c r="B4" s="5" t="s">
        <v>9</v>
      </c>
      <c r="C4" s="10">
        <v>17790</v>
      </c>
      <c r="D4" s="17">
        <v>19759</v>
      </c>
      <c r="E4" s="17">
        <v>21678</v>
      </c>
      <c r="F4" s="17">
        <v>23385</v>
      </c>
      <c r="G4" s="18">
        <v>25256</v>
      </c>
      <c r="H4" s="17">
        <v>27276</v>
      </c>
      <c r="I4" s="17">
        <v>29486</v>
      </c>
      <c r="J4" s="15"/>
      <c r="K4" s="16"/>
    </row>
    <row r="5" spans="1:11" ht="19.5" customHeight="1">
      <c r="A5" s="2">
        <v>2</v>
      </c>
      <c r="B5" s="5" t="s">
        <v>15</v>
      </c>
      <c r="C5" s="2"/>
      <c r="D5" s="2">
        <f aca="true" t="shared" si="0" ref="D5:I5">D4/C4*100</f>
        <v>111.068015739179</v>
      </c>
      <c r="E5" s="11">
        <f t="shared" si="0"/>
        <v>109.7</v>
      </c>
      <c r="F5" s="2">
        <f t="shared" si="0"/>
        <v>107.874342651536</v>
      </c>
      <c r="G5" s="2">
        <f t="shared" si="0"/>
        <v>108.000855249091</v>
      </c>
      <c r="H5" s="2">
        <f t="shared" si="0"/>
        <v>107.998099461514</v>
      </c>
      <c r="I5" s="2">
        <f t="shared" si="0"/>
        <v>108.102361050007</v>
      </c>
      <c r="J5" s="2" t="s">
        <v>19</v>
      </c>
      <c r="K5" s="2" t="s">
        <v>19</v>
      </c>
    </row>
    <row r="6" spans="1:11" ht="22.5" customHeight="1">
      <c r="A6" s="2">
        <v>3</v>
      </c>
      <c r="B6" s="5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24.75" customHeight="1">
      <c r="A7" s="2">
        <v>4</v>
      </c>
      <c r="B7" s="5" t="s">
        <v>29</v>
      </c>
      <c r="C7" s="20"/>
      <c r="D7" s="24"/>
      <c r="E7" s="20"/>
      <c r="F7" s="20"/>
      <c r="G7" s="20"/>
      <c r="H7" s="20"/>
      <c r="I7" s="20"/>
      <c r="J7" s="20"/>
      <c r="K7" s="20"/>
    </row>
    <row r="8" spans="1:11" ht="18" customHeight="1">
      <c r="A8" s="2">
        <v>5</v>
      </c>
      <c r="B8" s="5" t="s">
        <v>15</v>
      </c>
      <c r="C8" s="25"/>
      <c r="D8" s="25" t="e">
        <f aca="true" t="shared" si="1" ref="D8:I8">D7/C7*100</f>
        <v>#DIV/0!</v>
      </c>
      <c r="E8" s="25" t="e">
        <f t="shared" si="1"/>
        <v>#DIV/0!</v>
      </c>
      <c r="F8" s="25" t="e">
        <f t="shared" si="1"/>
        <v>#DIV/0!</v>
      </c>
      <c r="G8" s="25" t="e">
        <f t="shared" si="1"/>
        <v>#DIV/0!</v>
      </c>
      <c r="H8" s="25" t="e">
        <f t="shared" si="1"/>
        <v>#DIV/0!</v>
      </c>
      <c r="I8" s="25" t="e">
        <f t="shared" si="1"/>
        <v>#DIV/0!</v>
      </c>
      <c r="J8" s="25" t="s">
        <v>19</v>
      </c>
      <c r="K8" s="25" t="s">
        <v>19</v>
      </c>
    </row>
    <row r="9" spans="1:11" ht="47.25">
      <c r="A9" s="2">
        <v>6</v>
      </c>
      <c r="B9" s="5" t="s">
        <v>30</v>
      </c>
      <c r="C9" s="25">
        <f>C7/C4*100</f>
        <v>0</v>
      </c>
      <c r="D9" s="11">
        <v>55.4</v>
      </c>
      <c r="E9" s="25">
        <v>58</v>
      </c>
      <c r="F9" s="25">
        <v>69</v>
      </c>
      <c r="G9" s="25">
        <v>79</v>
      </c>
      <c r="H9" s="25">
        <v>90</v>
      </c>
      <c r="I9" s="25">
        <v>100</v>
      </c>
      <c r="J9" s="25"/>
      <c r="K9" s="25"/>
    </row>
    <row r="10" spans="1:11" ht="15.75">
      <c r="A10" s="2">
        <v>7</v>
      </c>
      <c r="B10" s="5" t="s">
        <v>10</v>
      </c>
      <c r="C10" s="11">
        <v>30.2</v>
      </c>
      <c r="D10" s="11">
        <v>30.2</v>
      </c>
      <c r="E10" s="11">
        <v>30.2</v>
      </c>
      <c r="F10" s="11">
        <v>30.2</v>
      </c>
      <c r="G10" s="11">
        <v>30.2</v>
      </c>
      <c r="H10" s="11">
        <v>30.2</v>
      </c>
      <c r="I10" s="11">
        <v>30.2</v>
      </c>
      <c r="J10" s="25" t="s">
        <v>19</v>
      </c>
      <c r="K10" s="25" t="s">
        <v>19</v>
      </c>
    </row>
    <row r="11" spans="1:11" ht="15.75">
      <c r="A11" s="2">
        <v>8</v>
      </c>
      <c r="B11" s="5" t="s">
        <v>22</v>
      </c>
      <c r="C11" s="25">
        <f>C6*C7*12/1000*(100+C10)/100</f>
        <v>0</v>
      </c>
      <c r="D11" s="25">
        <f aca="true" t="shared" si="2" ref="D11:I11">D6*D7*12/1000*(100+D10)/100</f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F11+E11+D11</f>
        <v>0</v>
      </c>
      <c r="K11" s="25">
        <f>J11+G11+H11+I11</f>
        <v>0</v>
      </c>
    </row>
    <row r="12" spans="1:11" ht="51.75" customHeight="1">
      <c r="A12" s="2">
        <v>9</v>
      </c>
      <c r="B12" s="5" t="s">
        <v>31</v>
      </c>
      <c r="C12" s="25" t="s">
        <v>19</v>
      </c>
      <c r="D12" s="25">
        <f>D11-C11</f>
        <v>0</v>
      </c>
      <c r="E12" s="25">
        <f>E11-C11</f>
        <v>0</v>
      </c>
      <c r="F12" s="25">
        <f>F11-C11</f>
        <v>0</v>
      </c>
      <c r="G12" s="25">
        <f>G11-C11</f>
        <v>0</v>
      </c>
      <c r="H12" s="25">
        <f>H11-C11</f>
        <v>0</v>
      </c>
      <c r="I12" s="25">
        <f>I11-C11</f>
        <v>0</v>
      </c>
      <c r="J12" s="26">
        <f>D12+E12+F12</f>
        <v>0</v>
      </c>
      <c r="K12" s="26">
        <f>I12+H12+G12+F12+E12+D12</f>
        <v>0</v>
      </c>
    </row>
    <row r="13" spans="1:11" ht="15.75">
      <c r="A13" s="8"/>
      <c r="B13" s="5" t="s">
        <v>11</v>
      </c>
      <c r="C13" s="25" t="s">
        <v>19</v>
      </c>
      <c r="D13" s="25"/>
      <c r="E13" s="25"/>
      <c r="F13" s="25"/>
      <c r="G13" s="25"/>
      <c r="H13" s="25"/>
      <c r="I13" s="25"/>
      <c r="J13" s="25"/>
      <c r="K13" s="25"/>
    </row>
    <row r="14" spans="1:11" ht="30" customHeight="1">
      <c r="A14" s="2">
        <v>10</v>
      </c>
      <c r="B14" s="5" t="s">
        <v>24</v>
      </c>
      <c r="C14" s="25" t="s">
        <v>19</v>
      </c>
      <c r="D14" s="25">
        <f aca="true" t="shared" si="3" ref="D14:I14">D12-D18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>F14+E14+D14</f>
        <v>0</v>
      </c>
      <c r="K14" s="25">
        <f>J14+I14+H14+G14</f>
        <v>0</v>
      </c>
    </row>
    <row r="15" spans="1:11" ht="30" customHeight="1">
      <c r="A15" s="2">
        <v>11</v>
      </c>
      <c r="B15" s="5" t="s">
        <v>32</v>
      </c>
      <c r="C15" s="25" t="s">
        <v>19</v>
      </c>
      <c r="D15" s="25"/>
      <c r="E15" s="25"/>
      <c r="F15" s="25"/>
      <c r="G15" s="25"/>
      <c r="H15" s="25"/>
      <c r="I15" s="25"/>
      <c r="J15" s="25">
        <f>F15+E15+D15</f>
        <v>0</v>
      </c>
      <c r="K15" s="25">
        <f>J15+I15+H15+G15</f>
        <v>0</v>
      </c>
    </row>
    <row r="16" spans="1:11" ht="18" customHeight="1">
      <c r="A16" s="2">
        <v>12</v>
      </c>
      <c r="B16" s="5" t="s">
        <v>25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">
        <v>13</v>
      </c>
      <c r="B17" s="5" t="s">
        <v>26</v>
      </c>
      <c r="C17" s="25" t="s">
        <v>19</v>
      </c>
      <c r="D17" s="25"/>
      <c r="E17" s="25"/>
      <c r="F17" s="25"/>
      <c r="G17" s="25"/>
      <c r="H17" s="25"/>
      <c r="I17" s="25"/>
      <c r="J17" s="25">
        <f>F17+E17+D17</f>
        <v>0</v>
      </c>
      <c r="K17" s="25">
        <f>J17+I17+H17+G17</f>
        <v>0</v>
      </c>
    </row>
    <row r="18" spans="1:11" ht="62.25" customHeight="1">
      <c r="A18" s="2">
        <v>14</v>
      </c>
      <c r="B18" s="5" t="s">
        <v>27</v>
      </c>
      <c r="C18" s="25" t="s">
        <v>19</v>
      </c>
      <c r="D18" s="25"/>
      <c r="E18" s="25"/>
      <c r="F18" s="25"/>
      <c r="G18" s="25"/>
      <c r="H18" s="25"/>
      <c r="I18" s="25"/>
      <c r="J18" s="25">
        <f>F18+E18+D18</f>
        <v>0</v>
      </c>
      <c r="K18" s="25">
        <f>J18+I18+H18+G18</f>
        <v>0</v>
      </c>
    </row>
    <row r="19" spans="1:13" ht="38.25" customHeight="1">
      <c r="A19" s="7">
        <v>15</v>
      </c>
      <c r="B19" s="5" t="s">
        <v>33</v>
      </c>
      <c r="C19" s="25" t="s">
        <v>19</v>
      </c>
      <c r="D19" s="25">
        <f aca="true" t="shared" si="4" ref="D19:K19">D18+D17+D16+D14</f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M19" s="27"/>
    </row>
    <row r="20" spans="1:11" ht="48.75" customHeight="1">
      <c r="A20" s="7">
        <v>16</v>
      </c>
      <c r="B20" s="5" t="s">
        <v>16</v>
      </c>
      <c r="C20" s="25" t="s">
        <v>19</v>
      </c>
      <c r="D20" s="25" t="e">
        <f aca="true" t="shared" si="5" ref="D20:I20">D15/D19*100</f>
        <v>#DIV/0!</v>
      </c>
      <c r="E20" s="25" t="e">
        <f t="shared" si="5"/>
        <v>#DIV/0!</v>
      </c>
      <c r="F20" s="25" t="e">
        <f t="shared" si="5"/>
        <v>#DIV/0!</v>
      </c>
      <c r="G20" s="25" t="e">
        <f t="shared" si="5"/>
        <v>#DIV/0!</v>
      </c>
      <c r="H20" s="25" t="e">
        <f t="shared" si="5"/>
        <v>#DIV/0!</v>
      </c>
      <c r="I20" s="25" t="e">
        <f t="shared" si="5"/>
        <v>#DIV/0!</v>
      </c>
      <c r="J20" s="25" t="s">
        <v>19</v>
      </c>
      <c r="K20" s="25" t="s">
        <v>19</v>
      </c>
    </row>
    <row r="21" spans="9:12" ht="15.75">
      <c r="I21" s="28"/>
      <c r="J21" s="29"/>
      <c r="K21" s="29"/>
      <c r="L21" s="28"/>
    </row>
    <row r="22" spans="4:12" ht="15.75">
      <c r="D22" s="27"/>
      <c r="E22" s="27"/>
      <c r="F22" s="27"/>
      <c r="G22" s="27"/>
      <c r="H22" s="27"/>
      <c r="I22" s="30"/>
      <c r="J22" s="29"/>
      <c r="K22" s="29"/>
      <c r="L22" s="28"/>
    </row>
    <row r="23" spans="4:12" ht="15">
      <c r="D23" s="27"/>
      <c r="E23" s="27"/>
      <c r="F23" s="27"/>
      <c r="G23" s="27"/>
      <c r="H23" s="27"/>
      <c r="I23" s="30"/>
      <c r="J23" s="30"/>
      <c r="K23" s="30"/>
      <c r="L23" s="28"/>
    </row>
  </sheetData>
  <sheetProtection/>
  <mergeCells count="1">
    <mergeCell ref="B1:K1"/>
  </mergeCells>
  <printOptions/>
  <pageMargins left="0.7086614173228347" right="0.5118110236220472" top="0.15748031496062992" bottom="0.3937007874015748" header="0.31496062992125984" footer="0.31496062992125984"/>
  <pageSetup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B4">
      <selection activeCell="D18" sqref="D18:H18"/>
    </sheetView>
  </sheetViews>
  <sheetFormatPr defaultColWidth="9.140625" defaultRowHeight="15"/>
  <cols>
    <col min="1" max="1" width="5.140625" style="0" customWidth="1"/>
    <col min="2" max="2" width="57.7109375" style="0" customWidth="1"/>
    <col min="3" max="3" width="8.140625" style="0" customWidth="1"/>
    <col min="4" max="5" width="8.00390625" style="0" customWidth="1"/>
    <col min="6" max="6" width="7.421875" style="0" customWidth="1"/>
    <col min="7" max="7" width="7.8515625" style="0" customWidth="1"/>
    <col min="8" max="8" width="8.00390625" style="0" customWidth="1"/>
    <col min="9" max="9" width="8.140625" style="0" customWidth="1"/>
    <col min="10" max="11" width="13.140625" style="0" bestFit="1" customWidth="1"/>
  </cols>
  <sheetData>
    <row r="1" spans="2:11" ht="30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37</v>
      </c>
    </row>
    <row r="3" spans="1:11" ht="31.5">
      <c r="A3" s="2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45" customHeight="1">
      <c r="A4" s="2">
        <v>1</v>
      </c>
      <c r="B4" s="5" t="s">
        <v>9</v>
      </c>
      <c r="C4" s="10">
        <v>17790</v>
      </c>
      <c r="D4" s="17">
        <v>19759</v>
      </c>
      <c r="E4" s="17">
        <v>21678</v>
      </c>
      <c r="F4" s="17">
        <v>23385</v>
      </c>
      <c r="G4" s="18">
        <v>25256</v>
      </c>
      <c r="H4" s="17">
        <v>27276</v>
      </c>
      <c r="I4" s="17">
        <v>29486</v>
      </c>
      <c r="J4" s="15"/>
      <c r="K4" s="16"/>
    </row>
    <row r="5" spans="1:11" ht="19.5" customHeight="1">
      <c r="A5" s="2">
        <v>2</v>
      </c>
      <c r="B5" s="5" t="s">
        <v>15</v>
      </c>
      <c r="C5" s="2"/>
      <c r="D5" s="25">
        <f aca="true" t="shared" si="0" ref="D5:I5">D4/C4*100</f>
        <v>111</v>
      </c>
      <c r="E5" s="25">
        <f t="shared" si="0"/>
        <v>110</v>
      </c>
      <c r="F5" s="25">
        <f t="shared" si="0"/>
        <v>108</v>
      </c>
      <c r="G5" s="25">
        <f t="shared" si="0"/>
        <v>108</v>
      </c>
      <c r="H5" s="25">
        <f t="shared" si="0"/>
        <v>108</v>
      </c>
      <c r="I5" s="25">
        <f t="shared" si="0"/>
        <v>108</v>
      </c>
      <c r="J5" s="2" t="s">
        <v>19</v>
      </c>
      <c r="K5" s="2" t="s">
        <v>19</v>
      </c>
    </row>
    <row r="6" spans="1:11" ht="22.5" customHeight="1">
      <c r="A6" s="2">
        <v>3</v>
      </c>
      <c r="B6" s="5" t="s">
        <v>28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ht="24.75" customHeight="1">
      <c r="A7" s="2">
        <v>4</v>
      </c>
      <c r="B7" s="5" t="s">
        <v>29</v>
      </c>
      <c r="C7" s="20"/>
      <c r="D7" s="24"/>
      <c r="E7" s="20"/>
      <c r="F7" s="20"/>
      <c r="G7" s="20"/>
      <c r="H7" s="20"/>
      <c r="I7" s="20"/>
      <c r="J7" s="20"/>
      <c r="K7" s="20"/>
    </row>
    <row r="8" spans="1:11" ht="18" customHeight="1">
      <c r="A8" s="2">
        <v>5</v>
      </c>
      <c r="B8" s="5" t="s">
        <v>15</v>
      </c>
      <c r="C8" s="25" t="s">
        <v>35</v>
      </c>
      <c r="D8" s="25" t="e">
        <f aca="true" t="shared" si="1" ref="D8:I8">D7/C7*100</f>
        <v>#DIV/0!</v>
      </c>
      <c r="E8" s="25" t="e">
        <f t="shared" si="1"/>
        <v>#DIV/0!</v>
      </c>
      <c r="F8" s="25" t="e">
        <f t="shared" si="1"/>
        <v>#DIV/0!</v>
      </c>
      <c r="G8" s="25" t="e">
        <f t="shared" si="1"/>
        <v>#DIV/0!</v>
      </c>
      <c r="H8" s="25" t="e">
        <f t="shared" si="1"/>
        <v>#DIV/0!</v>
      </c>
      <c r="I8" s="25" t="e">
        <f t="shared" si="1"/>
        <v>#DIV/0!</v>
      </c>
      <c r="J8" s="25" t="s">
        <v>19</v>
      </c>
      <c r="K8" s="25" t="s">
        <v>19</v>
      </c>
    </row>
    <row r="9" spans="1:11" ht="47.25">
      <c r="A9" s="2">
        <v>6</v>
      </c>
      <c r="B9" s="5" t="s">
        <v>30</v>
      </c>
      <c r="C9" s="11">
        <f>C7/C4*100</f>
        <v>0</v>
      </c>
      <c r="D9" s="2">
        <v>47.5</v>
      </c>
      <c r="E9" s="2">
        <v>58</v>
      </c>
      <c r="F9" s="2">
        <v>68.5</v>
      </c>
      <c r="G9" s="2">
        <v>79</v>
      </c>
      <c r="H9" s="2">
        <v>89.5</v>
      </c>
      <c r="I9" s="2">
        <v>100</v>
      </c>
      <c r="J9" s="11"/>
      <c r="K9" s="11"/>
    </row>
    <row r="10" spans="1:11" ht="15.75">
      <c r="A10" s="2">
        <v>7</v>
      </c>
      <c r="B10" s="5" t="s">
        <v>10</v>
      </c>
      <c r="C10" s="11">
        <v>30.2</v>
      </c>
      <c r="D10" s="11">
        <v>30.2</v>
      </c>
      <c r="E10" s="11">
        <v>30.2</v>
      </c>
      <c r="F10" s="11">
        <v>30.2</v>
      </c>
      <c r="G10" s="11">
        <v>30.2</v>
      </c>
      <c r="H10" s="11">
        <v>30.2</v>
      </c>
      <c r="I10" s="11">
        <v>30.2</v>
      </c>
      <c r="J10" s="25" t="s">
        <v>19</v>
      </c>
      <c r="K10" s="25" t="s">
        <v>19</v>
      </c>
    </row>
    <row r="11" spans="1:11" ht="15.75">
      <c r="A11" s="2">
        <v>8</v>
      </c>
      <c r="B11" s="5" t="s">
        <v>22</v>
      </c>
      <c r="C11" s="25">
        <f aca="true" t="shared" si="2" ref="C11:I11">C6*C7*12/1000*(100+C10)/100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>F11+E11+D11</f>
        <v>0</v>
      </c>
      <c r="K11" s="25">
        <f>J11+G11+H11+I11</f>
        <v>0</v>
      </c>
    </row>
    <row r="12" spans="1:11" ht="51.75" customHeight="1">
      <c r="A12" s="2">
        <v>9</v>
      </c>
      <c r="B12" s="5" t="s">
        <v>31</v>
      </c>
      <c r="C12" s="25" t="s">
        <v>19</v>
      </c>
      <c r="D12" s="25">
        <f>D11-C11</f>
        <v>0</v>
      </c>
      <c r="E12" s="25">
        <f>E11-C11</f>
        <v>0</v>
      </c>
      <c r="F12" s="25">
        <f>F11-C11</f>
        <v>0</v>
      </c>
      <c r="G12" s="25">
        <f>G11-C11</f>
        <v>0</v>
      </c>
      <c r="H12" s="25">
        <f>H11-C11</f>
        <v>0</v>
      </c>
      <c r="I12" s="25">
        <f>I11-C11</f>
        <v>0</v>
      </c>
      <c r="J12" s="26">
        <f>F12+E12+D12</f>
        <v>0</v>
      </c>
      <c r="K12" s="26">
        <f>J12+I12+H12+G12</f>
        <v>0</v>
      </c>
    </row>
    <row r="13" spans="1:11" ht="15.75">
      <c r="A13" s="8"/>
      <c r="B13" s="5" t="s">
        <v>11</v>
      </c>
      <c r="C13" s="25" t="s">
        <v>19</v>
      </c>
      <c r="D13" s="25"/>
      <c r="E13" s="25"/>
      <c r="F13" s="25"/>
      <c r="G13" s="25"/>
      <c r="H13" s="25"/>
      <c r="I13" s="25"/>
      <c r="J13" s="25"/>
      <c r="K13" s="25"/>
    </row>
    <row r="14" spans="1:11" ht="30" customHeight="1">
      <c r="A14" s="2">
        <v>10</v>
      </c>
      <c r="B14" s="5" t="s">
        <v>24</v>
      </c>
      <c r="C14" s="25" t="s">
        <v>19</v>
      </c>
      <c r="D14" s="25">
        <f aca="true" t="shared" si="3" ref="D14:I14">D12-D17-D18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>F14+E14+D14</f>
        <v>0</v>
      </c>
      <c r="K14" s="25">
        <f>J14+I14+H14+G14</f>
        <v>0</v>
      </c>
    </row>
    <row r="15" spans="1:11" ht="30" customHeight="1">
      <c r="A15" s="2">
        <v>11</v>
      </c>
      <c r="B15" s="5" t="s">
        <v>32</v>
      </c>
      <c r="C15" s="25" t="s">
        <v>19</v>
      </c>
      <c r="D15" s="25"/>
      <c r="E15" s="25"/>
      <c r="F15" s="25"/>
      <c r="G15" s="25"/>
      <c r="H15" s="25"/>
      <c r="I15" s="25"/>
      <c r="J15" s="25">
        <f>F15+E15+D15</f>
        <v>0</v>
      </c>
      <c r="K15" s="25">
        <f>J15+I15+H15+G15</f>
        <v>0</v>
      </c>
    </row>
    <row r="16" spans="1:11" ht="18" customHeight="1">
      <c r="A16" s="2">
        <v>12</v>
      </c>
      <c r="B16" s="5" t="s">
        <v>25</v>
      </c>
      <c r="C16" s="25" t="s">
        <v>19</v>
      </c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">
        <v>13</v>
      </c>
      <c r="B17" s="5" t="s">
        <v>26</v>
      </c>
      <c r="C17" s="25" t="s">
        <v>19</v>
      </c>
      <c r="D17" s="25"/>
      <c r="E17" s="25"/>
      <c r="F17" s="25"/>
      <c r="G17" s="25"/>
      <c r="H17" s="25"/>
      <c r="I17" s="25"/>
      <c r="J17" s="25">
        <f>F17+E17+D17</f>
        <v>0</v>
      </c>
      <c r="K17" s="25">
        <f>J17+I17+H17+G17</f>
        <v>0</v>
      </c>
    </row>
    <row r="18" spans="1:11" ht="62.25" customHeight="1">
      <c r="A18" s="2">
        <v>14</v>
      </c>
      <c r="B18" s="5" t="s">
        <v>27</v>
      </c>
      <c r="C18" s="25" t="s">
        <v>19</v>
      </c>
      <c r="D18" s="25"/>
      <c r="E18" s="25"/>
      <c r="F18" s="25"/>
      <c r="G18" s="25"/>
      <c r="H18" s="25"/>
      <c r="I18" s="25"/>
      <c r="J18" s="25">
        <f>F18+E18+D18</f>
        <v>0</v>
      </c>
      <c r="K18" s="25">
        <f>J18+I18+H18+G18</f>
        <v>0</v>
      </c>
    </row>
    <row r="19" spans="1:13" ht="38.25" customHeight="1">
      <c r="A19" s="7">
        <v>15</v>
      </c>
      <c r="B19" s="5" t="s">
        <v>33</v>
      </c>
      <c r="C19" s="25" t="s">
        <v>19</v>
      </c>
      <c r="D19" s="25">
        <f aca="true" t="shared" si="4" ref="D19:K19">D18+D17+D16+D14</f>
        <v>0</v>
      </c>
      <c r="E19" s="25">
        <f t="shared" si="4"/>
        <v>0</v>
      </c>
      <c r="F19" s="25">
        <f t="shared" si="4"/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2"/>
      <c r="M19" s="23"/>
    </row>
    <row r="20" spans="1:11" ht="48.75" customHeight="1">
      <c r="A20" s="7">
        <v>16</v>
      </c>
      <c r="B20" s="5" t="s">
        <v>16</v>
      </c>
      <c r="C20" s="25" t="s">
        <v>19</v>
      </c>
      <c r="D20" s="25" t="e">
        <f aca="true" t="shared" si="5" ref="D20:I20">D15/D19*100</f>
        <v>#DIV/0!</v>
      </c>
      <c r="E20" s="25" t="e">
        <f t="shared" si="5"/>
        <v>#DIV/0!</v>
      </c>
      <c r="F20" s="25" t="e">
        <f t="shared" si="5"/>
        <v>#DIV/0!</v>
      </c>
      <c r="G20" s="25" t="e">
        <f t="shared" si="5"/>
        <v>#DIV/0!</v>
      </c>
      <c r="H20" s="25" t="e">
        <f t="shared" si="5"/>
        <v>#DIV/0!</v>
      </c>
      <c r="I20" s="25" t="e">
        <f t="shared" si="5"/>
        <v>#DIV/0!</v>
      </c>
      <c r="J20" s="25" t="s">
        <v>19</v>
      </c>
      <c r="K20" s="25" t="s">
        <v>19</v>
      </c>
    </row>
    <row r="21" ht="15">
      <c r="D21" s="27"/>
    </row>
    <row r="22" spans="2:12" ht="15.75">
      <c r="B22" s="31"/>
      <c r="D22" s="27"/>
      <c r="E22" s="27"/>
      <c r="F22" s="27"/>
      <c r="G22" s="27"/>
      <c r="H22" s="27"/>
      <c r="I22" s="27"/>
      <c r="J22" s="27"/>
      <c r="K22" s="27"/>
      <c r="L22" s="28"/>
    </row>
    <row r="23" spans="2:12" ht="15.75">
      <c r="B23" s="31"/>
      <c r="D23" s="27"/>
      <c r="E23" s="27"/>
      <c r="F23" s="27"/>
      <c r="G23" s="27"/>
      <c r="H23" s="27"/>
      <c r="I23" s="27"/>
      <c r="J23" s="27"/>
      <c r="K23" s="27"/>
      <c r="L23" s="28"/>
    </row>
    <row r="24" spans="2:12" ht="15">
      <c r="B24" s="32"/>
      <c r="D24" s="27"/>
      <c r="E24" s="27"/>
      <c r="F24" s="27"/>
      <c r="G24" s="27"/>
      <c r="H24" s="27"/>
      <c r="I24" s="27"/>
      <c r="J24" s="27"/>
      <c r="K24" s="27"/>
      <c r="L24" s="28"/>
    </row>
  </sheetData>
  <sheetProtection/>
  <mergeCells count="1">
    <mergeCell ref="B1:K1"/>
  </mergeCells>
  <printOptions/>
  <pageMargins left="0.7086614173228347" right="0.5118110236220472" top="0.15748031496062992" bottom="0.3937007874015748" header="0.31496062992125984" footer="0.31496062992125984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.57421875" style="0" customWidth="1"/>
    <col min="2" max="2" width="49.28125" style="0" customWidth="1"/>
    <col min="3" max="3" width="7.8515625" style="0" customWidth="1"/>
    <col min="4" max="4" width="8.00390625" style="0" customWidth="1"/>
    <col min="5" max="6" width="7.7109375" style="0" customWidth="1"/>
    <col min="7" max="7" width="7.8515625" style="0" customWidth="1"/>
    <col min="8" max="8" width="8.57421875" style="0" customWidth="1"/>
    <col min="9" max="9" width="8.28125" style="0" customWidth="1"/>
    <col min="10" max="10" width="10.7109375" style="0" customWidth="1"/>
    <col min="11" max="11" width="9.8515625" style="0" customWidth="1"/>
  </cols>
  <sheetData>
    <row r="1" spans="2:11" ht="33.75" customHeight="1">
      <c r="B1" s="36" t="s">
        <v>34</v>
      </c>
      <c r="C1" s="36"/>
      <c r="D1" s="36"/>
      <c r="E1" s="36"/>
      <c r="F1" s="36"/>
      <c r="G1" s="36"/>
      <c r="H1" s="36"/>
      <c r="I1" s="36"/>
      <c r="J1" s="36"/>
      <c r="K1" s="36"/>
    </row>
    <row r="2" ht="15.75">
      <c r="B2" s="6" t="s">
        <v>13</v>
      </c>
    </row>
    <row r="3" spans="1:11" ht="31.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  <c r="K3" s="2" t="s">
        <v>18</v>
      </c>
    </row>
    <row r="4" spans="1:11" ht="29.25" customHeight="1">
      <c r="A4" s="2">
        <v>1</v>
      </c>
      <c r="B4" s="4" t="s">
        <v>21</v>
      </c>
      <c r="C4" s="2">
        <f>'младший мед. персонал '!C6+'средний мед. персонал'!C6+врачи!C6+'пед. раб.'!C6+'соц. раб. (3)'!C6</f>
        <v>0</v>
      </c>
      <c r="D4" s="2">
        <f>'младший мед. персонал '!D6+'средний мед. персонал'!D6+врачи!D6+'пед. раб.'!D6+'соц. раб. (3)'!D6</f>
        <v>0</v>
      </c>
      <c r="E4" s="2">
        <f>'младший мед. персонал '!E6+'средний мед. персонал'!E6+врачи!E6+'пед. раб.'!E6+'соц. раб. (3)'!E6</f>
        <v>0</v>
      </c>
      <c r="F4" s="2">
        <f>'младший мед. персонал '!F6+'средний мед. персонал'!F6+врачи!F6+'пед. раб.'!F6+'соц. раб. (3)'!F6</f>
        <v>0</v>
      </c>
      <c r="G4" s="2">
        <f>'младший мед. персонал '!G6+'средний мед. персонал'!G6+врачи!G6+'пед. раб.'!G6+'соц. раб. (3)'!G6</f>
        <v>0</v>
      </c>
      <c r="H4" s="2">
        <f>'младший мед. персонал '!H6+'средний мед. персонал'!H6+врачи!H6+'пед. раб.'!H6+'соц. раб. (3)'!H6</f>
        <v>0</v>
      </c>
      <c r="I4" s="2">
        <f>'младший мед. персонал '!I6+'средний мед. персонал'!I6+врачи!I6+'пед. раб.'!I6+'соц. раб. (3)'!I6</f>
        <v>0</v>
      </c>
      <c r="J4" s="2"/>
      <c r="K4" s="2"/>
    </row>
    <row r="5" spans="1:11" ht="21.75" customHeight="1">
      <c r="A5" s="2">
        <v>2</v>
      </c>
      <c r="B5" s="4" t="s">
        <v>22</v>
      </c>
      <c r="C5" s="25">
        <f>'младший мед. персонал '!C11+'средний мед. персонал'!C11+врачи!C11+'пед. раб.'!C11+'соц. раб. (3)'!C11</f>
        <v>0</v>
      </c>
      <c r="D5" s="25">
        <f>'младший мед. персонал '!D11+'средний мед. персонал'!D11+врачи!D11+'пед. раб.'!D11+'соц. раб. (3)'!D11</f>
        <v>0</v>
      </c>
      <c r="E5" s="25">
        <f>'младший мед. персонал '!E11+'средний мед. персонал'!E11+врачи!E11+'пед. раб.'!E11+'соц. раб. (3)'!E11</f>
        <v>0</v>
      </c>
      <c r="F5" s="25">
        <f>'младший мед. персонал '!F11+'средний мед. персонал'!F11+врачи!F11+'пед. раб.'!F11+'соц. раб. (3)'!F11</f>
        <v>0</v>
      </c>
      <c r="G5" s="25">
        <f>'младший мед. персонал '!G11+'средний мед. персонал'!G11+врачи!G11+'пед. раб.'!G11+'соц. раб. (3)'!G11</f>
        <v>0</v>
      </c>
      <c r="H5" s="25">
        <f>'младший мед. персонал '!H11+'средний мед. персонал'!H11+врачи!H11+'пед. раб.'!H11+'соц. раб. (3)'!H11</f>
        <v>0</v>
      </c>
      <c r="I5" s="25">
        <f>'младший мед. персонал '!I11+'средний мед. персонал'!I11+врачи!I11+'пед. раб.'!I11+'соц. раб. (3)'!I11</f>
        <v>0</v>
      </c>
      <c r="J5" s="11">
        <f>F5+E5+D5</f>
        <v>0</v>
      </c>
      <c r="K5" s="11">
        <f>J5+I5+H5+G5</f>
        <v>0</v>
      </c>
    </row>
    <row r="6" spans="1:11" ht="46.5" customHeight="1">
      <c r="A6" s="2">
        <v>3</v>
      </c>
      <c r="B6" s="9" t="s">
        <v>23</v>
      </c>
      <c r="C6" s="2" t="s">
        <v>19</v>
      </c>
      <c r="D6" s="2">
        <f>D5-C5</f>
        <v>0</v>
      </c>
      <c r="E6" s="2">
        <f>E5-C5</f>
        <v>0</v>
      </c>
      <c r="F6" s="2">
        <f>F5-C5</f>
        <v>0</v>
      </c>
      <c r="G6" s="2">
        <f>G5-C5</f>
        <v>0</v>
      </c>
      <c r="H6" s="2">
        <f>H5-C5</f>
        <v>0</v>
      </c>
      <c r="I6" s="2">
        <f>I5-C5</f>
        <v>0</v>
      </c>
      <c r="J6" s="19">
        <f>F6+E6+D6</f>
        <v>0</v>
      </c>
      <c r="K6" s="19">
        <f>J6+I6+H6+G6</f>
        <v>0</v>
      </c>
    </row>
    <row r="7" spans="1:11" ht="15.75">
      <c r="A7" s="2"/>
      <c r="B7" s="4" t="s">
        <v>11</v>
      </c>
      <c r="C7" s="2" t="s">
        <v>19</v>
      </c>
      <c r="D7" s="2"/>
      <c r="E7" s="2"/>
      <c r="F7" s="2"/>
      <c r="G7" s="2"/>
      <c r="H7" s="2"/>
      <c r="I7" s="2"/>
      <c r="J7" s="2"/>
      <c r="K7" s="2"/>
    </row>
    <row r="8" spans="1:11" ht="31.5">
      <c r="A8" s="2">
        <v>4</v>
      </c>
      <c r="B8" s="4" t="s">
        <v>24</v>
      </c>
      <c r="C8" s="2" t="s">
        <v>19</v>
      </c>
      <c r="D8" s="25">
        <f>'соц. раб. (3)'!D14+'пед. раб.'!D14+врачи!D14+'средний мед. персонал'!D14+'младший мед. персонал '!D14</f>
        <v>0</v>
      </c>
      <c r="E8" s="25">
        <f>'соц. раб. (3)'!E14+'пед. раб.'!E14+врачи!E14+'средний мед. персонал'!E14+'младший мед. персонал '!E14</f>
        <v>0</v>
      </c>
      <c r="F8" s="25">
        <f>'соц. раб. (3)'!F14+'пед. раб.'!F14+врачи!F14+'средний мед. персонал'!F14+'младший мед. персонал '!F14</f>
        <v>0</v>
      </c>
      <c r="G8" s="25">
        <f>'соц. раб. (3)'!G14+'пед. раб.'!G14+врачи!G14+'средний мед. персонал'!G14+'младший мед. персонал '!G14</f>
        <v>0</v>
      </c>
      <c r="H8" s="25">
        <f>'соц. раб. (3)'!H14+'пед. раб.'!H14+врачи!H14+'средний мед. персонал'!H14+'младший мед. персонал '!H14</f>
        <v>0</v>
      </c>
      <c r="I8" s="25">
        <f>'соц. раб. (3)'!I14+'пед. раб.'!I14+врачи!I14+'средний мед. персонал'!I14+'младший мед. персонал '!I14</f>
        <v>0</v>
      </c>
      <c r="J8" s="19">
        <f>F8+E8+D8</f>
        <v>0</v>
      </c>
      <c r="K8" s="19">
        <f>J8+I8+H8+G8</f>
        <v>0</v>
      </c>
    </row>
    <row r="9" spans="1:11" ht="31.5" customHeight="1">
      <c r="A9" s="2">
        <v>5</v>
      </c>
      <c r="B9" s="4" t="s">
        <v>20</v>
      </c>
      <c r="C9" s="2" t="s">
        <v>19</v>
      </c>
      <c r="D9" s="25">
        <f>'соц. раб. (3)'!D15+'пед. раб.'!D15+врачи!D15+'средний мед. персонал'!D15+'младший мед. персонал '!D15</f>
        <v>0</v>
      </c>
      <c r="E9" s="25">
        <f>'соц. раб. (3)'!E15+'пед. раб.'!E15+врачи!E15+'средний мед. персонал'!E15+'младший мед. персонал '!E15</f>
        <v>0</v>
      </c>
      <c r="F9" s="25">
        <f>'соц. раб. (3)'!F15+'пед. раб.'!F15+врачи!F15+'средний мед. персонал'!F15+'младший мед. персонал '!F15</f>
        <v>0</v>
      </c>
      <c r="G9" s="25">
        <f>'соц. раб. (3)'!G15+'пед. раб.'!G15+врачи!G15+'средний мед. персонал'!G15+'младший мед. персонал '!G15</f>
        <v>0</v>
      </c>
      <c r="H9" s="25">
        <f>'соц. раб. (3)'!H15+'пед. раб.'!H15+врачи!H15+'средний мед. персонал'!H15+'младший мед. персонал '!H15</f>
        <v>0</v>
      </c>
      <c r="I9" s="25">
        <f>'соц. раб. (3)'!I15+'пед. раб.'!I15+врачи!I15+'средний мед. персонал'!I15+'младший мед. персонал '!I15</f>
        <v>0</v>
      </c>
      <c r="J9" s="2">
        <f>F9+E9+D9</f>
        <v>0</v>
      </c>
      <c r="K9" s="2">
        <f>J9+I9+H9+G9</f>
        <v>0</v>
      </c>
    </row>
    <row r="10" spans="1:11" ht="18.75">
      <c r="A10" s="2">
        <v>6</v>
      </c>
      <c r="B10" s="4" t="s">
        <v>25</v>
      </c>
      <c r="C10" s="2" t="s">
        <v>19</v>
      </c>
      <c r="D10" s="2"/>
      <c r="E10" s="2"/>
      <c r="F10" s="2"/>
      <c r="G10" s="2"/>
      <c r="H10" s="2"/>
      <c r="I10" s="2"/>
      <c r="J10" s="2"/>
      <c r="K10" s="2"/>
    </row>
    <row r="11" spans="1:11" ht="32.25" customHeight="1">
      <c r="A11" s="2">
        <v>7</v>
      </c>
      <c r="B11" s="4" t="s">
        <v>26</v>
      </c>
      <c r="C11" s="2" t="s">
        <v>19</v>
      </c>
      <c r="D11" s="25">
        <f>'соц. раб. (3)'!D17+'пед. раб.'!D17+врачи!D17+'средний мед. персонал'!D17+'младший мед. персонал '!D17</f>
        <v>0</v>
      </c>
      <c r="E11" s="25">
        <f>'соц. раб. (3)'!E17+'пед. раб.'!E17+врачи!E17+'средний мед. персонал'!E17+'младший мед. персонал '!E17</f>
        <v>0</v>
      </c>
      <c r="F11" s="25">
        <f>'соц. раб. (3)'!F17+'пед. раб.'!F17+врачи!F17+'средний мед. персонал'!F17+'младший мед. персонал '!F17</f>
        <v>0</v>
      </c>
      <c r="G11" s="25">
        <f>'соц. раб. (3)'!G17+'пед. раб.'!G17+врачи!G17+'средний мед. персонал'!G17+'младший мед. персонал '!G17</f>
        <v>0</v>
      </c>
      <c r="H11" s="25">
        <f>'соц. раб. (3)'!H17+'пед. раб.'!H17+врачи!H17+'средний мед. персонал'!H17+'младший мед. персонал '!H17</f>
        <v>0</v>
      </c>
      <c r="I11" s="25">
        <f>'соц. раб. (3)'!I17+'пед. раб.'!I17+врачи!I17+'средний мед. персонал'!I17+'младший мед. персонал '!I17</f>
        <v>0</v>
      </c>
      <c r="J11" s="2">
        <f>F11+E11+D11</f>
        <v>0</v>
      </c>
      <c r="K11" s="2">
        <f>J11+I11+H11+G11</f>
        <v>0</v>
      </c>
    </row>
    <row r="12" spans="1:11" ht="62.25" customHeight="1">
      <c r="A12" s="2">
        <v>8</v>
      </c>
      <c r="B12" s="4" t="s">
        <v>27</v>
      </c>
      <c r="C12" s="2" t="s">
        <v>19</v>
      </c>
      <c r="D12" s="25">
        <f>'соц. раб. (3)'!D18+'пед. раб.'!D18+врачи!D18+'средний мед. персонал'!D18+'младший мед. персонал '!D18</f>
        <v>0</v>
      </c>
      <c r="E12" s="25">
        <f>'соц. раб. (3)'!E18+'пед. раб.'!E18+врачи!E18+'средний мед. персонал'!E18+'младший мед. персонал '!E18</f>
        <v>0</v>
      </c>
      <c r="F12" s="25">
        <f>'соц. раб. (3)'!F18+'пед. раб.'!F18+врачи!F18+'средний мед. персонал'!F18+'младший мед. персонал '!F18</f>
        <v>0</v>
      </c>
      <c r="G12" s="25">
        <f>'соц. раб. (3)'!G18+'пед. раб.'!G18+врачи!G18+'средний мед. персонал'!G18+'младший мед. персонал '!G18</f>
        <v>0</v>
      </c>
      <c r="H12" s="25">
        <f>'соц. раб. (3)'!H18+'пед. раб.'!H18+врачи!H18+'средний мед. персонал'!H18+'младший мед. персонал '!H18</f>
        <v>0</v>
      </c>
      <c r="I12" s="25">
        <f>'соц. раб. (3)'!I18+'пед. раб.'!I18+врачи!I18+'средний мед. персонал'!I18+'младший мед. персонал '!I18</f>
        <v>0</v>
      </c>
      <c r="J12" s="2">
        <f>F12+E12+D12</f>
        <v>0</v>
      </c>
      <c r="K12" s="2">
        <f>J12+I12+H12+G12</f>
        <v>0</v>
      </c>
    </row>
    <row r="13" spans="1:11" ht="48" customHeight="1">
      <c r="A13" s="2">
        <v>9</v>
      </c>
      <c r="B13" s="4" t="s">
        <v>41</v>
      </c>
      <c r="C13" s="2" t="s">
        <v>19</v>
      </c>
      <c r="D13" s="2">
        <f>D12+D11+D10+D8</f>
        <v>0</v>
      </c>
      <c r="E13" s="2">
        <f aca="true" t="shared" si="0" ref="E13:K13">E12+E11+E10+E8</f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11">
        <f t="shared" si="0"/>
        <v>0</v>
      </c>
      <c r="K13" s="11">
        <f t="shared" si="0"/>
        <v>0</v>
      </c>
    </row>
    <row r="14" spans="1:11" ht="48.75" customHeight="1">
      <c r="A14" s="2">
        <v>10</v>
      </c>
      <c r="B14" s="4" t="s">
        <v>12</v>
      </c>
      <c r="C14" s="2" t="s">
        <v>19</v>
      </c>
      <c r="D14" s="11" t="e">
        <f aca="true" t="shared" si="1" ref="D14:I14">D9/D13*100</f>
        <v>#DIV/0!</v>
      </c>
      <c r="E14" s="11" t="e">
        <f t="shared" si="1"/>
        <v>#DIV/0!</v>
      </c>
      <c r="F14" s="11" t="e">
        <f t="shared" si="1"/>
        <v>#DIV/0!</v>
      </c>
      <c r="G14" s="11" t="e">
        <f t="shared" si="1"/>
        <v>#DIV/0!</v>
      </c>
      <c r="H14" s="11" t="e">
        <f t="shared" si="1"/>
        <v>#DIV/0!</v>
      </c>
      <c r="I14" s="11" t="e">
        <f t="shared" si="1"/>
        <v>#DIV/0!</v>
      </c>
      <c r="J14" s="2" t="s">
        <v>19</v>
      </c>
      <c r="K14" s="2" t="s">
        <v>19</v>
      </c>
    </row>
    <row r="15" spans="1:2" ht="15.75">
      <c r="A15" s="1"/>
      <c r="B15" s="1" t="s">
        <v>14</v>
      </c>
    </row>
  </sheetData>
  <sheetProtection/>
  <mergeCells count="1">
    <mergeCell ref="B1:K1"/>
  </mergeCells>
  <printOptions/>
  <pageMargins left="0.7086614173228347" right="0.7086614173228347" top="0.7480314960629921" bottom="0.5511811023622047" header="0.31496062992125984" footer="0.31496062992125984"/>
  <pageSetup fitToHeight="1" fitToWidth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4" sqref="G34"/>
    </sheetView>
  </sheetViews>
  <sheetFormatPr defaultColWidth="9.140625" defaultRowHeight="15"/>
  <sheetData>
    <row r="1" ht="15">
      <c r="A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Горбарец Сергей Юрьевич</dc:creator>
  <cp:keywords/>
  <dc:description/>
  <cp:lastModifiedBy>Евгений</cp:lastModifiedBy>
  <cp:lastPrinted>2013-03-11T09:23:01Z</cp:lastPrinted>
  <dcterms:created xsi:type="dcterms:W3CDTF">2013-02-08T16:34:22Z</dcterms:created>
  <dcterms:modified xsi:type="dcterms:W3CDTF">2013-03-28T07:02:19Z</dcterms:modified>
  <cp:category/>
  <cp:version/>
  <cp:contentType/>
  <cp:contentStatus/>
</cp:coreProperties>
</file>